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DOC\KOMMUNIKATION\09_Drucksachen_Kampagnen_DRG\FuNRad_Praxisleitfaden\Originaldokumente\"/>
    </mc:Choice>
  </mc:AlternateContent>
  <bookViews>
    <workbookView xWindow="0" yWindow="0" windowWidth="28800" windowHeight="11835"/>
  </bookViews>
  <sheets>
    <sheet name="Finanzierungsrechner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7" i="2" l="1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U8" i="2" s="1"/>
  <c r="V8" i="2" s="1"/>
  <c r="D12" i="2"/>
  <c r="U9" i="2" l="1"/>
  <c r="U23" i="2"/>
  <c r="U39" i="2"/>
  <c r="U47" i="2"/>
  <c r="N55" i="2"/>
  <c r="O55" i="2" s="1"/>
  <c r="U63" i="2"/>
  <c r="U71" i="2"/>
  <c r="U87" i="2"/>
  <c r="U127" i="2"/>
  <c r="U151" i="2"/>
  <c r="U183" i="2"/>
  <c r="N207" i="2"/>
  <c r="O207" i="2" s="1"/>
  <c r="P207" i="2" s="1"/>
  <c r="U223" i="2"/>
  <c r="U239" i="2"/>
  <c r="N89" i="2"/>
  <c r="O89" i="2" s="1"/>
  <c r="P89" i="2" s="1"/>
  <c r="N145" i="2"/>
  <c r="O145" i="2" s="1"/>
  <c r="P145" i="2" s="1"/>
  <c r="U249" i="2"/>
  <c r="N305" i="2"/>
  <c r="N337" i="2"/>
  <c r="U32" i="2"/>
  <c r="U28" i="2"/>
  <c r="U84" i="2"/>
  <c r="U124" i="2"/>
  <c r="U29" i="2"/>
  <c r="U61" i="2"/>
  <c r="U69" i="2"/>
  <c r="N101" i="2"/>
  <c r="O101" i="2" s="1"/>
  <c r="P101" i="2" s="1"/>
  <c r="N149" i="2"/>
  <c r="O149" i="2" s="1"/>
  <c r="P149" i="2" s="1"/>
  <c r="U22" i="2"/>
  <c r="U46" i="2"/>
  <c r="U54" i="2"/>
  <c r="U70" i="2"/>
  <c r="U110" i="2"/>
  <c r="N118" i="2"/>
  <c r="O118" i="2" s="1"/>
  <c r="P118" i="2" s="1"/>
  <c r="N134" i="2"/>
  <c r="O134" i="2" s="1"/>
  <c r="P134" i="2" s="1"/>
  <c r="N142" i="2"/>
  <c r="O142" i="2" s="1"/>
  <c r="P142" i="2" s="1"/>
  <c r="N150" i="2"/>
  <c r="O150" i="2" s="1"/>
  <c r="U158" i="2"/>
  <c r="N166" i="2"/>
  <c r="O166" i="2" s="1"/>
  <c r="P166" i="2" s="1"/>
  <c r="U174" i="2"/>
  <c r="N214" i="2"/>
  <c r="O214" i="2" s="1"/>
  <c r="P214" i="2" s="1"/>
  <c r="U310" i="2"/>
  <c r="N50" i="2"/>
  <c r="O50" i="2" s="1"/>
  <c r="P50" i="2" s="1"/>
  <c r="U218" i="2"/>
  <c r="U181" i="2"/>
  <c r="N120" i="2"/>
  <c r="O120" i="2" s="1"/>
  <c r="P120" i="2" s="1"/>
  <c r="U136" i="2"/>
  <c r="U168" i="2"/>
  <c r="N11" i="2"/>
  <c r="O11" i="2" s="1"/>
  <c r="U19" i="2"/>
  <c r="N43" i="2"/>
  <c r="O43" i="2" s="1"/>
  <c r="P43" i="2" s="1"/>
  <c r="N91" i="2"/>
  <c r="O91" i="2" s="1"/>
  <c r="N168" i="2"/>
  <c r="O168" i="2" s="1"/>
  <c r="P168" i="2" s="1"/>
  <c r="I8" i="2"/>
  <c r="K8" i="2" s="1"/>
  <c r="R8" i="2" s="1"/>
  <c r="U101" i="2"/>
  <c r="N144" i="2"/>
  <c r="O144" i="2" s="1"/>
  <c r="U66" i="2"/>
  <c r="U120" i="2"/>
  <c r="U144" i="2"/>
  <c r="U192" i="2"/>
  <c r="U200" i="2"/>
  <c r="U232" i="2"/>
  <c r="N256" i="2"/>
  <c r="O256" i="2" s="1"/>
  <c r="P256" i="2" s="1"/>
  <c r="N320" i="2"/>
  <c r="O320" i="2" s="1"/>
  <c r="P320" i="2" s="1"/>
  <c r="U134" i="2"/>
  <c r="U43" i="2"/>
  <c r="N47" i="2"/>
  <c r="O47" i="2" s="1"/>
  <c r="P47" i="2" s="1"/>
  <c r="N181" i="2"/>
  <c r="O181" i="2" s="1"/>
  <c r="P181" i="2" s="1"/>
  <c r="U31" i="2"/>
  <c r="N63" i="2"/>
  <c r="N79" i="2"/>
  <c r="O79" i="2" s="1"/>
  <c r="P79" i="2" s="1"/>
  <c r="N95" i="2"/>
  <c r="O95" i="2" s="1"/>
  <c r="P95" i="2" s="1"/>
  <c r="N103" i="2"/>
  <c r="O103" i="2" s="1"/>
  <c r="P103" i="2" s="1"/>
  <c r="U119" i="2"/>
  <c r="U152" i="2"/>
  <c r="N87" i="2"/>
  <c r="O87" i="2" s="1"/>
  <c r="P87" i="2" s="1"/>
  <c r="N127" i="2"/>
  <c r="O127" i="2" s="1"/>
  <c r="P127" i="2" s="1"/>
  <c r="N19" i="2"/>
  <c r="O19" i="2" s="1"/>
  <c r="P19" i="2" s="1"/>
  <c r="N54" i="2"/>
  <c r="O54" i="2" s="1"/>
  <c r="N26" i="2"/>
  <c r="O26" i="2" s="1"/>
  <c r="P26" i="2" s="1"/>
  <c r="U50" i="2"/>
  <c r="N82" i="2"/>
  <c r="O82" i="2" s="1"/>
  <c r="P82" i="2" s="1"/>
  <c r="U106" i="2"/>
  <c r="U138" i="2"/>
  <c r="N265" i="2"/>
  <c r="O265" i="2" s="1"/>
  <c r="P265" i="2" s="1"/>
  <c r="N31" i="2"/>
  <c r="O31" i="2" s="1"/>
  <c r="P31" i="2" s="1"/>
  <c r="N152" i="2"/>
  <c r="O152" i="2" s="1"/>
  <c r="P152" i="2" s="1"/>
  <c r="U10" i="2"/>
  <c r="N57" i="2"/>
  <c r="O57" i="2" s="1"/>
  <c r="P57" i="2" s="1"/>
  <c r="N56" i="2"/>
  <c r="O56" i="2" s="1"/>
  <c r="P56" i="2" s="1"/>
  <c r="U97" i="2"/>
  <c r="N97" i="2"/>
  <c r="O97" i="2" s="1"/>
  <c r="N42" i="2"/>
  <c r="O42" i="2" s="1"/>
  <c r="P42" i="2" s="1"/>
  <c r="U42" i="2"/>
  <c r="U74" i="2"/>
  <c r="N74" i="2"/>
  <c r="O74" i="2" s="1"/>
  <c r="P74" i="2" s="1"/>
  <c r="N122" i="2"/>
  <c r="O122" i="2" s="1"/>
  <c r="P122" i="2" s="1"/>
  <c r="U121" i="2"/>
  <c r="U122" i="2"/>
  <c r="N121" i="2"/>
  <c r="O121" i="2" s="1"/>
  <c r="P121" i="2" s="1"/>
  <c r="U170" i="2"/>
  <c r="N170" i="2"/>
  <c r="O170" i="2" s="1"/>
  <c r="P170" i="2" s="1"/>
  <c r="U169" i="2"/>
  <c r="N169" i="2"/>
  <c r="N226" i="2"/>
  <c r="U226" i="2"/>
  <c r="U225" i="2"/>
  <c r="N274" i="2"/>
  <c r="U274" i="2"/>
  <c r="N322" i="2"/>
  <c r="O322" i="2" s="1"/>
  <c r="P322" i="2" s="1"/>
  <c r="U322" i="2"/>
  <c r="U27" i="2"/>
  <c r="N27" i="2"/>
  <c r="O27" i="2" s="1"/>
  <c r="P27" i="2" s="1"/>
  <c r="N75" i="2"/>
  <c r="O75" i="2" s="1"/>
  <c r="P75" i="2" s="1"/>
  <c r="U75" i="2"/>
  <c r="U131" i="2"/>
  <c r="N131" i="2"/>
  <c r="O131" i="2" s="1"/>
  <c r="P131" i="2" s="1"/>
  <c r="U171" i="2"/>
  <c r="N171" i="2"/>
  <c r="O171" i="2" s="1"/>
  <c r="P171" i="2" s="1"/>
  <c r="U227" i="2"/>
  <c r="N227" i="2"/>
  <c r="O227" i="2" s="1"/>
  <c r="N283" i="2"/>
  <c r="O283" i="2" s="1"/>
  <c r="U283" i="2"/>
  <c r="N331" i="2"/>
  <c r="U331" i="2"/>
  <c r="U12" i="2"/>
  <c r="N12" i="2"/>
  <c r="O12" i="2" s="1"/>
  <c r="P12" i="2" s="1"/>
  <c r="N76" i="2"/>
  <c r="O76" i="2" s="1"/>
  <c r="U140" i="2"/>
  <c r="N140" i="2"/>
  <c r="O140" i="2" s="1"/>
  <c r="P140" i="2" s="1"/>
  <c r="U204" i="2"/>
  <c r="N204" i="2"/>
  <c r="U268" i="2"/>
  <c r="N268" i="2"/>
  <c r="N340" i="2"/>
  <c r="U340" i="2"/>
  <c r="U76" i="2"/>
  <c r="U91" i="2"/>
  <c r="N106" i="2"/>
  <c r="O106" i="2" s="1"/>
  <c r="U149" i="2"/>
  <c r="U17" i="2"/>
  <c r="N17" i="2"/>
  <c r="O17" i="2" s="1"/>
  <c r="N73" i="2"/>
  <c r="O73" i="2" s="1"/>
  <c r="P73" i="2" s="1"/>
  <c r="N66" i="2"/>
  <c r="O66" i="2" s="1"/>
  <c r="U114" i="2"/>
  <c r="N114" i="2"/>
  <c r="O114" i="2" s="1"/>
  <c r="P114" i="2" s="1"/>
  <c r="U202" i="2"/>
  <c r="N202" i="2"/>
  <c r="N201" i="2"/>
  <c r="U201" i="2"/>
  <c r="N242" i="2"/>
  <c r="U242" i="2"/>
  <c r="N241" i="2"/>
  <c r="O241" i="2" s="1"/>
  <c r="P241" i="2" s="1"/>
  <c r="U298" i="2"/>
  <c r="N298" i="2"/>
  <c r="N297" i="2"/>
  <c r="O297" i="2" s="1"/>
  <c r="U338" i="2"/>
  <c r="N338" i="2"/>
  <c r="N35" i="2"/>
  <c r="O35" i="2" s="1"/>
  <c r="P35" i="2" s="1"/>
  <c r="N83" i="2"/>
  <c r="O83" i="2" s="1"/>
  <c r="P83" i="2" s="1"/>
  <c r="U83" i="2"/>
  <c r="U139" i="2"/>
  <c r="N195" i="2"/>
  <c r="O195" i="2" s="1"/>
  <c r="P195" i="2" s="1"/>
  <c r="U195" i="2"/>
  <c r="U243" i="2"/>
  <c r="N243" i="2"/>
  <c r="O243" i="2" s="1"/>
  <c r="P243" i="2" s="1"/>
  <c r="N299" i="2"/>
  <c r="U299" i="2"/>
  <c r="U339" i="2"/>
  <c r="N339" i="2"/>
  <c r="O339" i="2" s="1"/>
  <c r="P339" i="2" s="1"/>
  <c r="N28" i="2"/>
  <c r="O28" i="2" s="1"/>
  <c r="P28" i="2" s="1"/>
  <c r="N84" i="2"/>
  <c r="U132" i="2"/>
  <c r="N132" i="2"/>
  <c r="O132" i="2" s="1"/>
  <c r="N188" i="2"/>
  <c r="O188" i="2" s="1"/>
  <c r="P188" i="2" s="1"/>
  <c r="U188" i="2"/>
  <c r="U236" i="2"/>
  <c r="N236" i="2"/>
  <c r="O236" i="2" s="1"/>
  <c r="P236" i="2" s="1"/>
  <c r="U284" i="2"/>
  <c r="N284" i="2"/>
  <c r="U348" i="2"/>
  <c r="V348" i="2" s="1"/>
  <c r="N348" i="2"/>
  <c r="O348" i="2" s="1"/>
  <c r="U77" i="2"/>
  <c r="N77" i="2"/>
  <c r="O77" i="2" s="1"/>
  <c r="P77" i="2" s="1"/>
  <c r="N133" i="2"/>
  <c r="O133" i="2" s="1"/>
  <c r="P133" i="2" s="1"/>
  <c r="U133" i="2"/>
  <c r="N189" i="2"/>
  <c r="O189" i="2" s="1"/>
  <c r="P189" i="2" s="1"/>
  <c r="U189" i="2"/>
  <c r="N237" i="2"/>
  <c r="U237" i="2"/>
  <c r="U277" i="2"/>
  <c r="N277" i="2"/>
  <c r="N325" i="2"/>
  <c r="O325" i="2" s="1"/>
  <c r="P325" i="2" s="1"/>
  <c r="U325" i="2"/>
  <c r="U41" i="2"/>
  <c r="N41" i="2"/>
  <c r="O41" i="2" s="1"/>
  <c r="P41" i="2" s="1"/>
  <c r="U40" i="2"/>
  <c r="N105" i="2"/>
  <c r="O105" i="2" s="1"/>
  <c r="P105" i="2" s="1"/>
  <c r="U105" i="2"/>
  <c r="N104" i="2"/>
  <c r="O104" i="2" s="1"/>
  <c r="P104" i="2" s="1"/>
  <c r="U16" i="2"/>
  <c r="N34" i="2"/>
  <c r="O34" i="2" s="1"/>
  <c r="U34" i="2"/>
  <c r="N58" i="2"/>
  <c r="U58" i="2"/>
  <c r="N146" i="2"/>
  <c r="O146" i="2" s="1"/>
  <c r="P146" i="2" s="1"/>
  <c r="U145" i="2"/>
  <c r="U146" i="2"/>
  <c r="U186" i="2"/>
  <c r="N234" i="2"/>
  <c r="O234" i="2" s="1"/>
  <c r="P234" i="2" s="1"/>
  <c r="U234" i="2"/>
  <c r="U233" i="2"/>
  <c r="N266" i="2"/>
  <c r="O266" i="2" s="1"/>
  <c r="P266" i="2" s="1"/>
  <c r="U266" i="2"/>
  <c r="N290" i="2"/>
  <c r="O290" i="2" s="1"/>
  <c r="P290" i="2" s="1"/>
  <c r="U290" i="2"/>
  <c r="N330" i="2"/>
  <c r="O330" i="2" s="1"/>
  <c r="U330" i="2"/>
  <c r="N362" i="2"/>
  <c r="O362" i="2" s="1"/>
  <c r="P362" i="2" s="1"/>
  <c r="U362" i="2"/>
  <c r="V362" i="2" s="1"/>
  <c r="U59" i="2"/>
  <c r="N59" i="2"/>
  <c r="O59" i="2" s="1"/>
  <c r="P59" i="2" s="1"/>
  <c r="U99" i="2"/>
  <c r="N99" i="2"/>
  <c r="O99" i="2" s="1"/>
  <c r="P99" i="2" s="1"/>
  <c r="U123" i="2"/>
  <c r="N123" i="2"/>
  <c r="O123" i="2" s="1"/>
  <c r="P123" i="2" s="1"/>
  <c r="N155" i="2"/>
  <c r="O155" i="2" s="1"/>
  <c r="P155" i="2" s="1"/>
  <c r="U155" i="2"/>
  <c r="U187" i="2"/>
  <c r="N187" i="2"/>
  <c r="O187" i="2" s="1"/>
  <c r="P187" i="2" s="1"/>
  <c r="U203" i="2"/>
  <c r="N203" i="2"/>
  <c r="U235" i="2"/>
  <c r="N235" i="2"/>
  <c r="U267" i="2"/>
  <c r="N267" i="2"/>
  <c r="O267" i="2" s="1"/>
  <c r="P267" i="2" s="1"/>
  <c r="N307" i="2"/>
  <c r="U307" i="2"/>
  <c r="U347" i="2"/>
  <c r="V347" i="2" s="1"/>
  <c r="N347" i="2"/>
  <c r="O347" i="2" s="1"/>
  <c r="P347" i="2" s="1"/>
  <c r="U35" i="2"/>
  <c r="N36" i="2"/>
  <c r="O36" i="2" s="1"/>
  <c r="P36" i="2" s="1"/>
  <c r="U36" i="2"/>
  <c r="U68" i="2"/>
  <c r="N68" i="2"/>
  <c r="O68" i="2" s="1"/>
  <c r="U100" i="2"/>
  <c r="N100" i="2"/>
  <c r="U116" i="2"/>
  <c r="N116" i="2"/>
  <c r="O116" i="2" s="1"/>
  <c r="P116" i="2" s="1"/>
  <c r="U156" i="2"/>
  <c r="N156" i="2"/>
  <c r="O156" i="2" s="1"/>
  <c r="P156" i="2" s="1"/>
  <c r="U172" i="2"/>
  <c r="N172" i="2"/>
  <c r="O172" i="2" s="1"/>
  <c r="P172" i="2" s="1"/>
  <c r="U220" i="2"/>
  <c r="N220" i="2"/>
  <c r="U260" i="2"/>
  <c r="N260" i="2"/>
  <c r="N300" i="2"/>
  <c r="U300" i="2"/>
  <c r="N332" i="2"/>
  <c r="U332" i="2"/>
  <c r="U53" i="2"/>
  <c r="N53" i="2"/>
  <c r="O53" i="2" s="1"/>
  <c r="P53" i="2" s="1"/>
  <c r="N117" i="2"/>
  <c r="O117" i="2" s="1"/>
  <c r="P117" i="2" s="1"/>
  <c r="U117" i="2"/>
  <c r="N141" i="2"/>
  <c r="O141" i="2" s="1"/>
  <c r="P141" i="2" s="1"/>
  <c r="U141" i="2"/>
  <c r="N165" i="2"/>
  <c r="O165" i="2" s="1"/>
  <c r="P165" i="2" s="1"/>
  <c r="U165" i="2"/>
  <c r="U205" i="2"/>
  <c r="U269" i="2"/>
  <c r="N269" i="2"/>
  <c r="N349" i="2"/>
  <c r="U349" i="2"/>
  <c r="V349" i="2" s="1"/>
  <c r="U25" i="2"/>
  <c r="N25" i="2"/>
  <c r="O25" i="2" s="1"/>
  <c r="P25" i="2" s="1"/>
  <c r="U24" i="2"/>
  <c r="N24" i="2"/>
  <c r="O24" i="2" s="1"/>
  <c r="P24" i="2" s="1"/>
  <c r="U49" i="2"/>
  <c r="N48" i="2"/>
  <c r="O48" i="2" s="1"/>
  <c r="P48" i="2" s="1"/>
  <c r="U81" i="2"/>
  <c r="N81" i="2"/>
  <c r="O81" i="2" s="1"/>
  <c r="U80" i="2"/>
  <c r="U113" i="2"/>
  <c r="N113" i="2"/>
  <c r="O113" i="2" s="1"/>
  <c r="N10" i="2"/>
  <c r="O10" i="2" s="1"/>
  <c r="N18" i="2"/>
  <c r="O18" i="2" s="1"/>
  <c r="P18" i="2" s="1"/>
  <c r="U18" i="2"/>
  <c r="N98" i="2"/>
  <c r="O98" i="2" s="1"/>
  <c r="U98" i="2"/>
  <c r="N129" i="2"/>
  <c r="U130" i="2"/>
  <c r="U153" i="2"/>
  <c r="U154" i="2"/>
  <c r="U178" i="2"/>
  <c r="N178" i="2"/>
  <c r="O178" i="2" s="1"/>
  <c r="P178" i="2" s="1"/>
  <c r="N210" i="2"/>
  <c r="O210" i="2" s="1"/>
  <c r="P210" i="2" s="1"/>
  <c r="N209" i="2"/>
  <c r="O209" i="2" s="1"/>
  <c r="P209" i="2" s="1"/>
  <c r="U210" i="2"/>
  <c r="U209" i="2"/>
  <c r="N258" i="2"/>
  <c r="O258" i="2" s="1"/>
  <c r="U257" i="2"/>
  <c r="U258" i="2"/>
  <c r="N306" i="2"/>
  <c r="O306" i="2" s="1"/>
  <c r="P306" i="2" s="1"/>
  <c r="U306" i="2"/>
  <c r="U354" i="2"/>
  <c r="V354" i="2" s="1"/>
  <c r="N354" i="2"/>
  <c r="N67" i="2"/>
  <c r="O67" i="2" s="1"/>
  <c r="P67" i="2" s="1"/>
  <c r="U67" i="2"/>
  <c r="U115" i="2"/>
  <c r="N115" i="2"/>
  <c r="O115" i="2" s="1"/>
  <c r="N163" i="2"/>
  <c r="O163" i="2" s="1"/>
  <c r="P163" i="2" s="1"/>
  <c r="N211" i="2"/>
  <c r="U211" i="2"/>
  <c r="N251" i="2"/>
  <c r="U251" i="2"/>
  <c r="U275" i="2"/>
  <c r="N275" i="2"/>
  <c r="N315" i="2"/>
  <c r="O315" i="2" s="1"/>
  <c r="U315" i="2"/>
  <c r="U355" i="2"/>
  <c r="V355" i="2" s="1"/>
  <c r="N355" i="2"/>
  <c r="O355" i="2" s="1"/>
  <c r="P355" i="2" s="1"/>
  <c r="N20" i="2"/>
  <c r="U20" i="2"/>
  <c r="N44" i="2"/>
  <c r="U44" i="2"/>
  <c r="N52" i="2"/>
  <c r="O52" i="2" s="1"/>
  <c r="U52" i="2"/>
  <c r="U92" i="2"/>
  <c r="N124" i="2"/>
  <c r="U164" i="2"/>
  <c r="N164" i="2"/>
  <c r="O164" i="2" s="1"/>
  <c r="N196" i="2"/>
  <c r="U196" i="2"/>
  <c r="U228" i="2"/>
  <c r="U252" i="2"/>
  <c r="N252" i="2"/>
  <c r="U292" i="2"/>
  <c r="N292" i="2"/>
  <c r="O292" i="2" s="1"/>
  <c r="N316" i="2"/>
  <c r="O316" i="2" s="1"/>
  <c r="P316" i="2" s="1"/>
  <c r="U316" i="2"/>
  <c r="N356" i="2"/>
  <c r="U356" i="2"/>
  <c r="V356" i="2" s="1"/>
  <c r="N13" i="2"/>
  <c r="O13" i="2" s="1"/>
  <c r="P13" i="2" s="1"/>
  <c r="U45" i="2"/>
  <c r="N45" i="2"/>
  <c r="O45" i="2" s="1"/>
  <c r="N69" i="2"/>
  <c r="O69" i="2" s="1"/>
  <c r="P69" i="2" s="1"/>
  <c r="U93" i="2"/>
  <c r="N93" i="2"/>
  <c r="O93" i="2" s="1"/>
  <c r="P93" i="2" s="1"/>
  <c r="U213" i="2"/>
  <c r="N213" i="2"/>
  <c r="O213" i="2" s="1"/>
  <c r="P213" i="2" s="1"/>
  <c r="U229" i="2"/>
  <c r="N229" i="2"/>
  <c r="N253" i="2"/>
  <c r="O253" i="2" s="1"/>
  <c r="P253" i="2" s="1"/>
  <c r="U253" i="2"/>
  <c r="U293" i="2"/>
  <c r="N293" i="2"/>
  <c r="O293" i="2" s="1"/>
  <c r="P293" i="2" s="1"/>
  <c r="N309" i="2"/>
  <c r="O309" i="2" s="1"/>
  <c r="P309" i="2" s="1"/>
  <c r="U309" i="2"/>
  <c r="N333" i="2"/>
  <c r="U333" i="2"/>
  <c r="N365" i="2"/>
  <c r="O365" i="2" s="1"/>
  <c r="P365" i="2" s="1"/>
  <c r="U365" i="2"/>
  <c r="V365" i="2" s="1"/>
  <c r="U13" i="2"/>
  <c r="N29" i="2"/>
  <c r="N92" i="2"/>
  <c r="O92" i="2" s="1"/>
  <c r="P92" i="2" s="1"/>
  <c r="N139" i="2"/>
  <c r="O139" i="2" s="1"/>
  <c r="P139" i="2" s="1"/>
  <c r="U185" i="2"/>
  <c r="N14" i="2"/>
  <c r="O14" i="2" s="1"/>
  <c r="U14" i="2"/>
  <c r="N70" i="2"/>
  <c r="O70" i="2" s="1"/>
  <c r="P70" i="2" s="1"/>
  <c r="U102" i="2"/>
  <c r="N102" i="2"/>
  <c r="O102" i="2" s="1"/>
  <c r="P102" i="2" s="1"/>
  <c r="N33" i="2"/>
  <c r="O33" i="2" s="1"/>
  <c r="U33" i="2"/>
  <c r="U65" i="2"/>
  <c r="N65" i="2"/>
  <c r="O65" i="2" s="1"/>
  <c r="P65" i="2" s="1"/>
  <c r="U64" i="2"/>
  <c r="U89" i="2"/>
  <c r="U57" i="2"/>
  <c r="U88" i="2"/>
  <c r="U90" i="2"/>
  <c r="N90" i="2"/>
  <c r="O90" i="2" s="1"/>
  <c r="N138" i="2"/>
  <c r="O138" i="2" s="1"/>
  <c r="P138" i="2" s="1"/>
  <c r="N137" i="2"/>
  <c r="U162" i="2"/>
  <c r="N162" i="2"/>
  <c r="N161" i="2"/>
  <c r="O161" i="2" s="1"/>
  <c r="P161" i="2" s="1"/>
  <c r="U194" i="2"/>
  <c r="N194" i="2"/>
  <c r="O194" i="2" s="1"/>
  <c r="P194" i="2" s="1"/>
  <c r="N193" i="2"/>
  <c r="O193" i="2" s="1"/>
  <c r="U193" i="2"/>
  <c r="N218" i="2"/>
  <c r="U217" i="2"/>
  <c r="N250" i="2"/>
  <c r="U250" i="2"/>
  <c r="N249" i="2"/>
  <c r="N282" i="2"/>
  <c r="U282" i="2"/>
  <c r="N281" i="2"/>
  <c r="O281" i="2" s="1"/>
  <c r="N314" i="2"/>
  <c r="O314" i="2" s="1"/>
  <c r="U314" i="2"/>
  <c r="U346" i="2"/>
  <c r="V346" i="2" s="1"/>
  <c r="N346" i="2"/>
  <c r="U11" i="2"/>
  <c r="U51" i="2"/>
  <c r="N51" i="2"/>
  <c r="O51" i="2" s="1"/>
  <c r="N107" i="2"/>
  <c r="O107" i="2" s="1"/>
  <c r="U107" i="2"/>
  <c r="U147" i="2"/>
  <c r="N147" i="2"/>
  <c r="N179" i="2"/>
  <c r="O179" i="2" s="1"/>
  <c r="P179" i="2" s="1"/>
  <c r="U179" i="2"/>
  <c r="N219" i="2"/>
  <c r="U219" i="2"/>
  <c r="U259" i="2"/>
  <c r="N259" i="2"/>
  <c r="O259" i="2" s="1"/>
  <c r="P259" i="2" s="1"/>
  <c r="N291" i="2"/>
  <c r="O291" i="2" s="1"/>
  <c r="P291" i="2" s="1"/>
  <c r="U291" i="2"/>
  <c r="N323" i="2"/>
  <c r="U323" i="2"/>
  <c r="N363" i="2"/>
  <c r="O363" i="2" s="1"/>
  <c r="P363" i="2" s="1"/>
  <c r="U363" i="2"/>
  <c r="V363" i="2" s="1"/>
  <c r="U26" i="2"/>
  <c r="U82" i="2"/>
  <c r="N60" i="2"/>
  <c r="O60" i="2" s="1"/>
  <c r="P60" i="2" s="1"/>
  <c r="U60" i="2"/>
  <c r="U108" i="2"/>
  <c r="N108" i="2"/>
  <c r="O108" i="2" s="1"/>
  <c r="P108" i="2" s="1"/>
  <c r="U148" i="2"/>
  <c r="N148" i="2"/>
  <c r="O148" i="2" s="1"/>
  <c r="P148" i="2" s="1"/>
  <c r="U180" i="2"/>
  <c r="N180" i="2"/>
  <c r="U212" i="2"/>
  <c r="N212" i="2"/>
  <c r="U244" i="2"/>
  <c r="N244" i="2"/>
  <c r="O244" i="2" s="1"/>
  <c r="U276" i="2"/>
  <c r="N276" i="2"/>
  <c r="N308" i="2"/>
  <c r="U308" i="2"/>
  <c r="N324" i="2"/>
  <c r="U324" i="2"/>
  <c r="U364" i="2"/>
  <c r="V364" i="2" s="1"/>
  <c r="N364" i="2"/>
  <c r="U21" i="2"/>
  <c r="N21" i="2"/>
  <c r="O21" i="2" s="1"/>
  <c r="U37" i="2"/>
  <c r="N37" i="2"/>
  <c r="O37" i="2" s="1"/>
  <c r="N61" i="2"/>
  <c r="O61" i="2" s="1"/>
  <c r="U85" i="2"/>
  <c r="N109" i="2"/>
  <c r="U109" i="2"/>
  <c r="N125" i="2"/>
  <c r="O125" i="2" s="1"/>
  <c r="P125" i="2" s="1"/>
  <c r="U125" i="2"/>
  <c r="U157" i="2"/>
  <c r="N157" i="2"/>
  <c r="O157" i="2" s="1"/>
  <c r="P157" i="2" s="1"/>
  <c r="U173" i="2"/>
  <c r="N173" i="2"/>
  <c r="O173" i="2" s="1"/>
  <c r="P173" i="2" s="1"/>
  <c r="N197" i="2"/>
  <c r="O197" i="2" s="1"/>
  <c r="P197" i="2" s="1"/>
  <c r="U197" i="2"/>
  <c r="N221" i="2"/>
  <c r="O221" i="2" s="1"/>
  <c r="P221" i="2" s="1"/>
  <c r="U221" i="2"/>
  <c r="N245" i="2"/>
  <c r="U245" i="2"/>
  <c r="U261" i="2"/>
  <c r="N261" i="2"/>
  <c r="O261" i="2" s="1"/>
  <c r="N285" i="2"/>
  <c r="O285" i="2" s="1"/>
  <c r="P285" i="2" s="1"/>
  <c r="U285" i="2"/>
  <c r="N301" i="2"/>
  <c r="O301" i="2" s="1"/>
  <c r="P301" i="2" s="1"/>
  <c r="U301" i="2"/>
  <c r="N317" i="2"/>
  <c r="O317" i="2" s="1"/>
  <c r="U317" i="2"/>
  <c r="U341" i="2"/>
  <c r="N341" i="2"/>
  <c r="O341" i="2" s="1"/>
  <c r="N357" i="2"/>
  <c r="O357" i="2" s="1"/>
  <c r="P357" i="2" s="1"/>
  <c r="U357" i="2"/>
  <c r="V357" i="2" s="1"/>
  <c r="N85" i="2"/>
  <c r="O85" i="2" s="1"/>
  <c r="P85" i="2" s="1"/>
  <c r="U129" i="2"/>
  <c r="N22" i="2"/>
  <c r="O22" i="2" s="1"/>
  <c r="U30" i="2"/>
  <c r="N30" i="2"/>
  <c r="O30" i="2" s="1"/>
  <c r="N38" i="2"/>
  <c r="O38" i="2" s="1"/>
  <c r="U38" i="2"/>
  <c r="N46" i="2"/>
  <c r="O46" i="2" s="1"/>
  <c r="N62" i="2"/>
  <c r="U62" i="2"/>
  <c r="N78" i="2"/>
  <c r="U78" i="2"/>
  <c r="N86" i="2"/>
  <c r="O86" i="2" s="1"/>
  <c r="U86" i="2"/>
  <c r="U94" i="2"/>
  <c r="N94" i="2"/>
  <c r="O94" i="2" s="1"/>
  <c r="N9" i="2"/>
  <c r="O9" i="2" s="1"/>
  <c r="N96" i="2"/>
  <c r="O96" i="2" s="1"/>
  <c r="P96" i="2" s="1"/>
  <c r="U163" i="2"/>
  <c r="N177" i="2"/>
  <c r="O177" i="2" s="1"/>
  <c r="N186" i="2"/>
  <c r="O186" i="2" s="1"/>
  <c r="P186" i="2" s="1"/>
  <c r="N64" i="2"/>
  <c r="O64" i="2" s="1"/>
  <c r="N130" i="2"/>
  <c r="O130" i="2" s="1"/>
  <c r="U48" i="2"/>
  <c r="U56" i="2"/>
  <c r="N32" i="2"/>
  <c r="O32" i="2" s="1"/>
  <c r="P32" i="2" s="1"/>
  <c r="N40" i="2"/>
  <c r="O40" i="2" s="1"/>
  <c r="P40" i="2" s="1"/>
  <c r="N49" i="2"/>
  <c r="O49" i="2" s="1"/>
  <c r="U73" i="2"/>
  <c r="N80" i="2"/>
  <c r="O80" i="2" s="1"/>
  <c r="U96" i="2"/>
  <c r="N154" i="2"/>
  <c r="O154" i="2" s="1"/>
  <c r="U177" i="2"/>
  <c r="N205" i="2"/>
  <c r="O205" i="2" s="1"/>
  <c r="N228" i="2"/>
  <c r="O228" i="2" s="1"/>
  <c r="N110" i="2"/>
  <c r="O110" i="2" s="1"/>
  <c r="P110" i="2" s="1"/>
  <c r="U126" i="2"/>
  <c r="N126" i="2"/>
  <c r="O126" i="2" s="1"/>
  <c r="P126" i="2" s="1"/>
  <c r="U150" i="2"/>
  <c r="N174" i="2"/>
  <c r="O174" i="2" s="1"/>
  <c r="N198" i="2"/>
  <c r="O198" i="2" s="1"/>
  <c r="P198" i="2" s="1"/>
  <c r="N222" i="2"/>
  <c r="O222" i="2" s="1"/>
  <c r="P222" i="2" s="1"/>
  <c r="U222" i="2"/>
  <c r="N246" i="2"/>
  <c r="O246" i="2" s="1"/>
  <c r="P246" i="2" s="1"/>
  <c r="U262" i="2"/>
  <c r="N262" i="2"/>
  <c r="U278" i="2"/>
  <c r="N278" i="2"/>
  <c r="N302" i="2"/>
  <c r="U302" i="2"/>
  <c r="N334" i="2"/>
  <c r="U334" i="2"/>
  <c r="N358" i="2"/>
  <c r="U358" i="2"/>
  <c r="V358" i="2" s="1"/>
  <c r="U246" i="2"/>
  <c r="N158" i="2"/>
  <c r="O158" i="2" s="1"/>
  <c r="U182" i="2"/>
  <c r="N182" i="2"/>
  <c r="O182" i="2" s="1"/>
  <c r="U206" i="2"/>
  <c r="N206" i="2"/>
  <c r="N238" i="2"/>
  <c r="U238" i="2"/>
  <c r="N286" i="2"/>
  <c r="O286" i="2" s="1"/>
  <c r="U286" i="2"/>
  <c r="N318" i="2"/>
  <c r="U318" i="2"/>
  <c r="N366" i="2"/>
  <c r="U366" i="2"/>
  <c r="V366" i="2" s="1"/>
  <c r="N190" i="2"/>
  <c r="U190" i="2"/>
  <c r="U214" i="2"/>
  <c r="N230" i="2"/>
  <c r="O230" i="2" s="1"/>
  <c r="P230" i="2" s="1"/>
  <c r="N254" i="2"/>
  <c r="O254" i="2" s="1"/>
  <c r="U254" i="2"/>
  <c r="U270" i="2"/>
  <c r="N270" i="2"/>
  <c r="O270" i="2" s="1"/>
  <c r="P270" i="2" s="1"/>
  <c r="U294" i="2"/>
  <c r="N294" i="2"/>
  <c r="N310" i="2"/>
  <c r="O310" i="2" s="1"/>
  <c r="N326" i="2"/>
  <c r="O326" i="2" s="1"/>
  <c r="U326" i="2"/>
  <c r="U342" i="2"/>
  <c r="N342" i="2"/>
  <c r="O342" i="2" s="1"/>
  <c r="N350" i="2"/>
  <c r="U350" i="2"/>
  <c r="V350" i="2" s="1"/>
  <c r="N16" i="2"/>
  <c r="O16" i="2" s="1"/>
  <c r="N39" i="2"/>
  <c r="O39" i="2" s="1"/>
  <c r="P39" i="2" s="1"/>
  <c r="N72" i="2"/>
  <c r="O72" i="2" s="1"/>
  <c r="P72" i="2" s="1"/>
  <c r="U72" i="2"/>
  <c r="N88" i="2"/>
  <c r="O88" i="2" s="1"/>
  <c r="N112" i="2"/>
  <c r="O112" i="2" s="1"/>
  <c r="P112" i="2" s="1"/>
  <c r="U112" i="2"/>
  <c r="U111" i="2"/>
  <c r="U128" i="2"/>
  <c r="N128" i="2"/>
  <c r="O128" i="2" s="1"/>
  <c r="N136" i="2"/>
  <c r="O136" i="2" s="1"/>
  <c r="U135" i="2"/>
  <c r="N135" i="2"/>
  <c r="O135" i="2" s="1"/>
  <c r="P135" i="2" s="1"/>
  <c r="U143" i="2"/>
  <c r="N143" i="2"/>
  <c r="O143" i="2" s="1"/>
  <c r="P143" i="2" s="1"/>
  <c r="U160" i="2"/>
  <c r="N160" i="2"/>
  <c r="O160" i="2" s="1"/>
  <c r="P160" i="2" s="1"/>
  <c r="U159" i="2"/>
  <c r="U167" i="2"/>
  <c r="N167" i="2"/>
  <c r="O167" i="2" s="1"/>
  <c r="P167" i="2" s="1"/>
  <c r="U176" i="2"/>
  <c r="N176" i="2"/>
  <c r="O176" i="2" s="1"/>
  <c r="N184" i="2"/>
  <c r="O184" i="2" s="1"/>
  <c r="N183" i="2"/>
  <c r="O183" i="2" s="1"/>
  <c r="P183" i="2" s="1"/>
  <c r="U184" i="2"/>
  <c r="N192" i="2"/>
  <c r="O192" i="2" s="1"/>
  <c r="U191" i="2"/>
  <c r="N200" i="2"/>
  <c r="O200" i="2" s="1"/>
  <c r="P200" i="2" s="1"/>
  <c r="N208" i="2"/>
  <c r="O208" i="2" s="1"/>
  <c r="U208" i="2"/>
  <c r="N216" i="2"/>
  <c r="N224" i="2"/>
  <c r="O224" i="2" s="1"/>
  <c r="U224" i="2"/>
  <c r="N232" i="2"/>
  <c r="U231" i="2"/>
  <c r="N240" i="2"/>
  <c r="U240" i="2"/>
  <c r="U248" i="2"/>
  <c r="N248" i="2"/>
  <c r="U247" i="2"/>
  <c r="U256" i="2"/>
  <c r="U264" i="2"/>
  <c r="N264" i="2"/>
  <c r="N263" i="2"/>
  <c r="U272" i="2"/>
  <c r="N272" i="2"/>
  <c r="U280" i="2"/>
  <c r="N280" i="2"/>
  <c r="O280" i="2" s="1"/>
  <c r="N288" i="2"/>
  <c r="O288" i="2" s="1"/>
  <c r="U288" i="2"/>
  <c r="U296" i="2"/>
  <c r="N296" i="2"/>
  <c r="U304" i="2"/>
  <c r="N304" i="2"/>
  <c r="N312" i="2"/>
  <c r="O312" i="2" s="1"/>
  <c r="U312" i="2"/>
  <c r="U320" i="2"/>
  <c r="N328" i="2"/>
  <c r="U328" i="2"/>
  <c r="U336" i="2"/>
  <c r="N336" i="2"/>
  <c r="U344" i="2"/>
  <c r="N344" i="2"/>
  <c r="U352" i="2"/>
  <c r="V352" i="2" s="1"/>
  <c r="N352" i="2"/>
  <c r="U360" i="2"/>
  <c r="V360" i="2" s="1"/>
  <c r="N360" i="2"/>
  <c r="O360" i="2" s="1"/>
  <c r="P360" i="2" s="1"/>
  <c r="U104" i="2"/>
  <c r="U118" i="2"/>
  <c r="U142" i="2"/>
  <c r="U166" i="2"/>
  <c r="U198" i="2"/>
  <c r="U216" i="2"/>
  <c r="U230" i="2"/>
  <c r="U15" i="2"/>
  <c r="U55" i="2"/>
  <c r="N71" i="2"/>
  <c r="O71" i="2" s="1"/>
  <c r="P71" i="2" s="1"/>
  <c r="U79" i="2"/>
  <c r="N111" i="2"/>
  <c r="N119" i="2"/>
  <c r="O119" i="2" s="1"/>
  <c r="P119" i="2" s="1"/>
  <c r="N151" i="2"/>
  <c r="O151" i="2" s="1"/>
  <c r="P151" i="2" s="1"/>
  <c r="N159" i="2"/>
  <c r="O159" i="2" s="1"/>
  <c r="P159" i="2" s="1"/>
  <c r="U175" i="2"/>
  <c r="N175" i="2"/>
  <c r="O175" i="2" s="1"/>
  <c r="P175" i="2" s="1"/>
  <c r="N191" i="2"/>
  <c r="O191" i="2" s="1"/>
  <c r="N199" i="2"/>
  <c r="U207" i="2"/>
  <c r="N215" i="2"/>
  <c r="U215" i="2"/>
  <c r="N223" i="2"/>
  <c r="O223" i="2" s="1"/>
  <c r="V223" i="2"/>
  <c r="N231" i="2"/>
  <c r="N239" i="2"/>
  <c r="N247" i="2"/>
  <c r="U255" i="2"/>
  <c r="U263" i="2"/>
  <c r="U271" i="2"/>
  <c r="N271" i="2"/>
  <c r="U279" i="2"/>
  <c r="N279" i="2"/>
  <c r="O279" i="2" s="1"/>
  <c r="N287" i="2"/>
  <c r="U287" i="2"/>
  <c r="N295" i="2"/>
  <c r="U295" i="2"/>
  <c r="N303" i="2"/>
  <c r="U303" i="2"/>
  <c r="N311" i="2"/>
  <c r="O311" i="2" s="1"/>
  <c r="P311" i="2" s="1"/>
  <c r="U311" i="2"/>
  <c r="N319" i="2"/>
  <c r="O319" i="2" s="1"/>
  <c r="P319" i="2" s="1"/>
  <c r="U319" i="2"/>
  <c r="N327" i="2"/>
  <c r="O327" i="2" s="1"/>
  <c r="P327" i="2" s="1"/>
  <c r="U327" i="2"/>
  <c r="N335" i="2"/>
  <c r="U335" i="2"/>
  <c r="N343" i="2"/>
  <c r="U343" i="2"/>
  <c r="N351" i="2"/>
  <c r="O351" i="2" s="1"/>
  <c r="P351" i="2" s="1"/>
  <c r="U351" i="2"/>
  <c r="V351" i="2" s="1"/>
  <c r="N359" i="2"/>
  <c r="O359" i="2" s="1"/>
  <c r="U359" i="2"/>
  <c r="V359" i="2" s="1"/>
  <c r="N367" i="2"/>
  <c r="O367" i="2" s="1"/>
  <c r="P367" i="2" s="1"/>
  <c r="U367" i="2"/>
  <c r="V367" i="2" s="1"/>
  <c r="N15" i="2"/>
  <c r="N23" i="2"/>
  <c r="O23" i="2" s="1"/>
  <c r="O63" i="2"/>
  <c r="P63" i="2" s="1"/>
  <c r="U95" i="2"/>
  <c r="U103" i="2"/>
  <c r="U199" i="2"/>
  <c r="N255" i="2"/>
  <c r="O255" i="2" s="1"/>
  <c r="N233" i="2"/>
  <c r="O233" i="2" s="1"/>
  <c r="N217" i="2"/>
  <c r="N153" i="2"/>
  <c r="O153" i="2" s="1"/>
  <c r="U161" i="2"/>
  <c r="N225" i="2"/>
  <c r="U265" i="2"/>
  <c r="U273" i="2"/>
  <c r="U281" i="2"/>
  <c r="N289" i="2"/>
  <c r="U289" i="2"/>
  <c r="U297" i="2"/>
  <c r="U305" i="2"/>
  <c r="U313" i="2"/>
  <c r="N313" i="2"/>
  <c r="O313" i="2" s="1"/>
  <c r="U321" i="2"/>
  <c r="N321" i="2"/>
  <c r="O321" i="2" s="1"/>
  <c r="U329" i="2"/>
  <c r="N329" i="2"/>
  <c r="O329" i="2" s="1"/>
  <c r="P329" i="2" s="1"/>
  <c r="U337" i="2"/>
  <c r="O337" i="2"/>
  <c r="P337" i="2" s="1"/>
  <c r="U345" i="2"/>
  <c r="N345" i="2"/>
  <c r="U353" i="2"/>
  <c r="V353" i="2" s="1"/>
  <c r="N353" i="2"/>
  <c r="U361" i="2"/>
  <c r="V361" i="2" s="1"/>
  <c r="N361" i="2"/>
  <c r="O361" i="2" s="1"/>
  <c r="P361" i="2" s="1"/>
  <c r="U137" i="2"/>
  <c r="N185" i="2"/>
  <c r="U241" i="2"/>
  <c r="N257" i="2"/>
  <c r="N273" i="2"/>
  <c r="O305" i="2"/>
  <c r="P305" i="2" s="1"/>
  <c r="O20" i="2"/>
  <c r="P150" i="2"/>
  <c r="O162" i="2"/>
  <c r="N8" i="2"/>
  <c r="V302" i="2" l="1"/>
  <c r="V62" i="2"/>
  <c r="V129" i="2"/>
  <c r="V301" i="2"/>
  <c r="V221" i="2"/>
  <c r="V125" i="2"/>
  <c r="V219" i="2"/>
  <c r="V282" i="2"/>
  <c r="V33" i="2"/>
  <c r="V309" i="2"/>
  <c r="V228" i="2"/>
  <c r="V258" i="2"/>
  <c r="V178" i="2"/>
  <c r="V49" i="2"/>
  <c r="V269" i="2"/>
  <c r="V203" i="2"/>
  <c r="V99" i="2"/>
  <c r="V145" i="2"/>
  <c r="V105" i="2"/>
  <c r="V277" i="2"/>
  <c r="V77" i="2"/>
  <c r="V322" i="2"/>
  <c r="V169" i="2"/>
  <c r="V74" i="2"/>
  <c r="V101" i="2"/>
  <c r="V136" i="2"/>
  <c r="V54" i="2"/>
  <c r="V124" i="2"/>
  <c r="V71" i="2"/>
  <c r="V335" i="2"/>
  <c r="V288" i="2"/>
  <c r="V246" i="2"/>
  <c r="V278" i="2"/>
  <c r="V38" i="2"/>
  <c r="V244" i="2"/>
  <c r="V102" i="2"/>
  <c r="V271" i="2"/>
  <c r="V199" i="2"/>
  <c r="V327" i="2"/>
  <c r="V265" i="2"/>
  <c r="V207" i="2"/>
  <c r="V305" i="2"/>
  <c r="V118" i="2"/>
  <c r="V304" i="2"/>
  <c r="V240" i="2"/>
  <c r="V254" i="2"/>
  <c r="V318" i="2"/>
  <c r="V137" i="2"/>
  <c r="V337" i="2"/>
  <c r="V297" i="2"/>
  <c r="V343" i="2"/>
  <c r="V311" i="2"/>
  <c r="V55" i="2"/>
  <c r="V104" i="2"/>
  <c r="V336" i="2"/>
  <c r="V135" i="2"/>
  <c r="V72" i="2"/>
  <c r="V326" i="2"/>
  <c r="V182" i="2"/>
  <c r="V177" i="2"/>
  <c r="V56" i="2"/>
  <c r="V21" i="2"/>
  <c r="V276" i="2"/>
  <c r="V148" i="2"/>
  <c r="V51" i="2"/>
  <c r="V90" i="2"/>
  <c r="V213" i="2"/>
  <c r="V196" i="2"/>
  <c r="V44" i="2"/>
  <c r="V115" i="2"/>
  <c r="V257" i="2"/>
  <c r="V154" i="2"/>
  <c r="V205" i="2"/>
  <c r="V53" i="2"/>
  <c r="V220" i="2"/>
  <c r="V100" i="2"/>
  <c r="V307" i="2"/>
  <c r="V266" i="2"/>
  <c r="V237" i="2"/>
  <c r="V201" i="2"/>
  <c r="V12" i="2"/>
  <c r="V171" i="2"/>
  <c r="V42" i="2"/>
  <c r="V232" i="2"/>
  <c r="V158" i="2"/>
  <c r="V46" i="2"/>
  <c r="V84" i="2"/>
  <c r="V239" i="2"/>
  <c r="V63" i="2"/>
  <c r="V264" i="2"/>
  <c r="V214" i="2"/>
  <c r="V96" i="2"/>
  <c r="V250" i="2"/>
  <c r="V293" i="2"/>
  <c r="V281" i="2"/>
  <c r="V216" i="2"/>
  <c r="V263" i="2"/>
  <c r="V198" i="2"/>
  <c r="V103" i="2"/>
  <c r="V161" i="2"/>
  <c r="V272" i="2"/>
  <c r="V176" i="2"/>
  <c r="V342" i="2"/>
  <c r="V289" i="2"/>
  <c r="V279" i="2"/>
  <c r="V175" i="2"/>
  <c r="V15" i="2"/>
  <c r="V328" i="2"/>
  <c r="V296" i="2"/>
  <c r="V231" i="2"/>
  <c r="V191" i="2"/>
  <c r="V167" i="2"/>
  <c r="V286" i="2"/>
  <c r="V48" i="2"/>
  <c r="V285" i="2"/>
  <c r="V197" i="2"/>
  <c r="V109" i="2"/>
  <c r="V323" i="2"/>
  <c r="V179" i="2"/>
  <c r="V11" i="2"/>
  <c r="V194" i="2"/>
  <c r="V88" i="2"/>
  <c r="V316" i="2"/>
  <c r="V275" i="2"/>
  <c r="V67" i="2"/>
  <c r="V153" i="2"/>
  <c r="V24" i="2"/>
  <c r="V165" i="2"/>
  <c r="V332" i="2"/>
  <c r="V187" i="2"/>
  <c r="V59" i="2"/>
  <c r="V58" i="2"/>
  <c r="V40" i="2"/>
  <c r="V132" i="2"/>
  <c r="V243" i="2"/>
  <c r="V338" i="2"/>
  <c r="V17" i="2"/>
  <c r="V268" i="2"/>
  <c r="V331" i="2"/>
  <c r="V274" i="2"/>
  <c r="V170" i="2"/>
  <c r="V31" i="2"/>
  <c r="V200" i="2"/>
  <c r="V181" i="2"/>
  <c r="V22" i="2"/>
  <c r="V28" i="2"/>
  <c r="V57" i="2"/>
  <c r="V93" i="2"/>
  <c r="V20" i="2"/>
  <c r="V251" i="2"/>
  <c r="V209" i="2"/>
  <c r="V130" i="2"/>
  <c r="V113" i="2"/>
  <c r="V172" i="2"/>
  <c r="V68" i="2"/>
  <c r="V155" i="2"/>
  <c r="V233" i="2"/>
  <c r="V189" i="2"/>
  <c r="V195" i="2"/>
  <c r="V149" i="2"/>
  <c r="V131" i="2"/>
  <c r="V138" i="2"/>
  <c r="V192" i="2"/>
  <c r="V218" i="2"/>
  <c r="V32" i="2"/>
  <c r="V47" i="2"/>
  <c r="V320" i="2"/>
  <c r="V256" i="2"/>
  <c r="V224" i="2"/>
  <c r="V184" i="2"/>
  <c r="V128" i="2"/>
  <c r="V190" i="2"/>
  <c r="V238" i="2"/>
  <c r="V86" i="2"/>
  <c r="V85" i="2"/>
  <c r="V324" i="2"/>
  <c r="V60" i="2"/>
  <c r="V291" i="2"/>
  <c r="V89" i="2"/>
  <c r="V253" i="2"/>
  <c r="V164" i="2"/>
  <c r="V210" i="2"/>
  <c r="V80" i="2"/>
  <c r="V25" i="2"/>
  <c r="V141" i="2"/>
  <c r="V300" i="2"/>
  <c r="V36" i="2"/>
  <c r="V267" i="2"/>
  <c r="V234" i="2"/>
  <c r="V34" i="2"/>
  <c r="V41" i="2"/>
  <c r="V284" i="2"/>
  <c r="V202" i="2"/>
  <c r="V204" i="2"/>
  <c r="V283" i="2"/>
  <c r="V75" i="2"/>
  <c r="V225" i="2"/>
  <c r="V122" i="2"/>
  <c r="V97" i="2"/>
  <c r="V106" i="2"/>
  <c r="V152" i="2"/>
  <c r="V144" i="2"/>
  <c r="V183" i="2"/>
  <c r="V39" i="2"/>
  <c r="V303" i="2"/>
  <c r="V321" i="2"/>
  <c r="V247" i="2"/>
  <c r="V160" i="2"/>
  <c r="V111" i="2"/>
  <c r="V294" i="2"/>
  <c r="V262" i="2"/>
  <c r="V126" i="2"/>
  <c r="V73" i="2"/>
  <c r="V341" i="2"/>
  <c r="V261" i="2"/>
  <c r="V173" i="2"/>
  <c r="V212" i="2"/>
  <c r="V147" i="2"/>
  <c r="V314" i="2"/>
  <c r="V217" i="2"/>
  <c r="V162" i="2"/>
  <c r="V64" i="2"/>
  <c r="V14" i="2"/>
  <c r="V292" i="2"/>
  <c r="V211" i="2"/>
  <c r="V98" i="2"/>
  <c r="V156" i="2"/>
  <c r="V330" i="2"/>
  <c r="V325" i="2"/>
  <c r="V133" i="2"/>
  <c r="V139" i="2"/>
  <c r="V298" i="2"/>
  <c r="V91" i="2"/>
  <c r="V226" i="2"/>
  <c r="V121" i="2"/>
  <c r="V119" i="2"/>
  <c r="V43" i="2"/>
  <c r="V120" i="2"/>
  <c r="V19" i="2"/>
  <c r="V310" i="2"/>
  <c r="V69" i="2"/>
  <c r="V151" i="2"/>
  <c r="V23" i="2"/>
  <c r="V186" i="2"/>
  <c r="V83" i="2"/>
  <c r="V114" i="2"/>
  <c r="V76" i="2"/>
  <c r="V140" i="2"/>
  <c r="V50" i="2"/>
  <c r="V134" i="2"/>
  <c r="V66" i="2"/>
  <c r="V110" i="2"/>
  <c r="V61" i="2"/>
  <c r="V249" i="2"/>
  <c r="V127" i="2"/>
  <c r="V9" i="2"/>
  <c r="V329" i="2"/>
  <c r="V230" i="2"/>
  <c r="V159" i="2"/>
  <c r="V150" i="2"/>
  <c r="V94" i="2"/>
  <c r="V108" i="2"/>
  <c r="V13" i="2"/>
  <c r="V215" i="2"/>
  <c r="V273" i="2"/>
  <c r="V295" i="2"/>
  <c r="V312" i="2"/>
  <c r="V255" i="2"/>
  <c r="V166" i="2"/>
  <c r="V280" i="2"/>
  <c r="V112" i="2"/>
  <c r="V334" i="2"/>
  <c r="V78" i="2"/>
  <c r="V30" i="2"/>
  <c r="V317" i="2"/>
  <c r="V245" i="2"/>
  <c r="V308" i="2"/>
  <c r="V82" i="2"/>
  <c r="V107" i="2"/>
  <c r="V333" i="2"/>
  <c r="V45" i="2"/>
  <c r="V92" i="2"/>
  <c r="V306" i="2"/>
  <c r="V81" i="2"/>
  <c r="V117" i="2"/>
  <c r="V35" i="2"/>
  <c r="V235" i="2"/>
  <c r="V123" i="2"/>
  <c r="V16" i="2"/>
  <c r="V236" i="2"/>
  <c r="V339" i="2"/>
  <c r="V241" i="2"/>
  <c r="V345" i="2"/>
  <c r="V313" i="2"/>
  <c r="V95" i="2"/>
  <c r="V319" i="2"/>
  <c r="V287" i="2"/>
  <c r="V79" i="2"/>
  <c r="V142" i="2"/>
  <c r="V344" i="2"/>
  <c r="V248" i="2"/>
  <c r="V208" i="2"/>
  <c r="V143" i="2"/>
  <c r="V270" i="2"/>
  <c r="V206" i="2"/>
  <c r="V222" i="2"/>
  <c r="V163" i="2"/>
  <c r="V157" i="2"/>
  <c r="V37" i="2"/>
  <c r="V180" i="2"/>
  <c r="V26" i="2"/>
  <c r="V259" i="2"/>
  <c r="V193" i="2"/>
  <c r="V65" i="2"/>
  <c r="V185" i="2"/>
  <c r="V229" i="2"/>
  <c r="V252" i="2"/>
  <c r="V52" i="2"/>
  <c r="V315" i="2"/>
  <c r="V18" i="2"/>
  <c r="V260" i="2"/>
  <c r="V116" i="2"/>
  <c r="V290" i="2"/>
  <c r="V146" i="2"/>
  <c r="V188" i="2"/>
  <c r="V299" i="2"/>
  <c r="V242" i="2"/>
  <c r="V340" i="2"/>
  <c r="V227" i="2"/>
  <c r="V27" i="2"/>
  <c r="V10" i="2"/>
  <c r="V168" i="2"/>
  <c r="V174" i="2"/>
  <c r="V70" i="2"/>
  <c r="V29" i="2"/>
  <c r="V87" i="2"/>
  <c r="P55" i="2"/>
  <c r="T8" i="2"/>
  <c r="P97" i="2"/>
  <c r="P22" i="2"/>
  <c r="P14" i="2"/>
  <c r="P312" i="2"/>
  <c r="J8" i="2"/>
  <c r="L8" i="2" s="1"/>
  <c r="I9" i="2" s="1"/>
  <c r="J9" i="2" s="1"/>
  <c r="P164" i="2"/>
  <c r="P107" i="2"/>
  <c r="O169" i="2"/>
  <c r="P169" i="2" s="1"/>
  <c r="P66" i="2"/>
  <c r="P192" i="2"/>
  <c r="P38" i="2"/>
  <c r="P255" i="2"/>
  <c r="P9" i="2"/>
  <c r="P208" i="2"/>
  <c r="P81" i="2"/>
  <c r="O147" i="2"/>
  <c r="P147" i="2" s="1"/>
  <c r="O231" i="2"/>
  <c r="P231" i="2" s="1"/>
  <c r="P182" i="2"/>
  <c r="P80" i="2"/>
  <c r="P283" i="2"/>
  <c r="P224" i="2"/>
  <c r="P115" i="2"/>
  <c r="P254" i="2"/>
  <c r="O264" i="2"/>
  <c r="P264" i="2" s="1"/>
  <c r="P341" i="2"/>
  <c r="P88" i="2"/>
  <c r="O278" i="2"/>
  <c r="P278" i="2" s="1"/>
  <c r="P317" i="2"/>
  <c r="P51" i="2"/>
  <c r="O211" i="2"/>
  <c r="P211" i="2" s="1"/>
  <c r="O282" i="2"/>
  <c r="P282" i="2" s="1"/>
  <c r="O284" i="2"/>
  <c r="P284" i="2" s="1"/>
  <c r="P330" i="2"/>
  <c r="P279" i="2"/>
  <c r="P37" i="2"/>
  <c r="P342" i="2"/>
  <c r="P286" i="2"/>
  <c r="P158" i="2"/>
  <c r="P258" i="2"/>
  <c r="P54" i="2"/>
  <c r="O129" i="2"/>
  <c r="P129" i="2" s="1"/>
  <c r="O29" i="2"/>
  <c r="P29" i="2" s="1"/>
  <c r="O137" i="2"/>
  <c r="P137" i="2" s="1"/>
  <c r="P45" i="2"/>
  <c r="P30" i="2"/>
  <c r="P46" i="2"/>
  <c r="P34" i="2"/>
  <c r="P174" i="2"/>
  <c r="P132" i="2"/>
  <c r="P17" i="2"/>
  <c r="P23" i="2"/>
  <c r="P10" i="2"/>
  <c r="O289" i="2"/>
  <c r="P289" i="2" s="1"/>
  <c r="O225" i="2"/>
  <c r="P225" i="2" s="1"/>
  <c r="O335" i="2"/>
  <c r="P335" i="2" s="1"/>
  <c r="O199" i="2"/>
  <c r="P199" i="2" s="1"/>
  <c r="O302" i="2"/>
  <c r="P302" i="2" s="1"/>
  <c r="O352" i="2"/>
  <c r="P352" i="2" s="1"/>
  <c r="O344" i="2"/>
  <c r="P344" i="2" s="1"/>
  <c r="O296" i="2"/>
  <c r="P296" i="2" s="1"/>
  <c r="O287" i="2"/>
  <c r="P287" i="2" s="1"/>
  <c r="O260" i="2"/>
  <c r="P260" i="2" s="1"/>
  <c r="O343" i="2"/>
  <c r="P343" i="2" s="1"/>
  <c r="O239" i="2"/>
  <c r="P239" i="2" s="1"/>
  <c r="O232" i="2"/>
  <c r="P232" i="2" s="1"/>
  <c r="O345" i="2"/>
  <c r="P345" i="2" s="1"/>
  <c r="O218" i="2"/>
  <c r="P218" i="2" s="1"/>
  <c r="P153" i="2"/>
  <c r="O304" i="2"/>
  <c r="P304" i="2" s="1"/>
  <c r="O336" i="2"/>
  <c r="P336" i="2" s="1"/>
  <c r="P162" i="2"/>
  <c r="O273" i="2"/>
  <c r="P273" i="2" s="1"/>
  <c r="P313" i="2"/>
  <c r="P359" i="2"/>
  <c r="P280" i="2"/>
  <c r="P91" i="2"/>
  <c r="P68" i="2"/>
  <c r="P33" i="2"/>
  <c r="O257" i="2"/>
  <c r="P257" i="2" s="1"/>
  <c r="O185" i="2"/>
  <c r="P185" i="2" s="1"/>
  <c r="O353" i="2"/>
  <c r="P353" i="2" s="1"/>
  <c r="P321" i="2"/>
  <c r="P233" i="2"/>
  <c r="O303" i="2"/>
  <c r="P303" i="2" s="1"/>
  <c r="O295" i="2"/>
  <c r="P295" i="2" s="1"/>
  <c r="O109" i="2"/>
  <c r="P109" i="2" s="1"/>
  <c r="O219" i="2"/>
  <c r="P219" i="2" s="1"/>
  <c r="P314" i="2"/>
  <c r="O44" i="2"/>
  <c r="P44" i="2" s="1"/>
  <c r="O269" i="2"/>
  <c r="P269" i="2" s="1"/>
  <c r="O201" i="2"/>
  <c r="P201" i="2" s="1"/>
  <c r="O263" i="2"/>
  <c r="P263" i="2" s="1"/>
  <c r="O294" i="2"/>
  <c r="P294" i="2" s="1"/>
  <c r="O238" i="2"/>
  <c r="P238" i="2" s="1"/>
  <c r="O180" i="2"/>
  <c r="P180" i="2" s="1"/>
  <c r="O124" i="2"/>
  <c r="P124" i="2" s="1"/>
  <c r="O272" i="2"/>
  <c r="P272" i="2" s="1"/>
  <c r="O216" i="2"/>
  <c r="P216" i="2" s="1"/>
  <c r="P310" i="2"/>
  <c r="O252" i="2"/>
  <c r="P252" i="2" s="1"/>
  <c r="O251" i="2"/>
  <c r="P251" i="2" s="1"/>
  <c r="P297" i="2"/>
  <c r="O248" i="2"/>
  <c r="P248" i="2" s="1"/>
  <c r="O240" i="2"/>
  <c r="P240" i="2" s="1"/>
  <c r="O350" i="2"/>
  <c r="P350" i="2" s="1"/>
  <c r="O206" i="2"/>
  <c r="P206" i="2" s="1"/>
  <c r="O78" i="2"/>
  <c r="P78" i="2" s="1"/>
  <c r="O276" i="2"/>
  <c r="P276" i="2" s="1"/>
  <c r="O242" i="2"/>
  <c r="P242" i="2" s="1"/>
  <c r="O340" i="2"/>
  <c r="P340" i="2" s="1"/>
  <c r="O331" i="2"/>
  <c r="P331" i="2" s="1"/>
  <c r="P16" i="2"/>
  <c r="O358" i="2"/>
  <c r="P358" i="2" s="1"/>
  <c r="O334" i="2"/>
  <c r="P334" i="2" s="1"/>
  <c r="P205" i="2"/>
  <c r="O364" i="2"/>
  <c r="P364" i="2" s="1"/>
  <c r="O100" i="2"/>
  <c r="P100" i="2" s="1"/>
  <c r="O84" i="2"/>
  <c r="P84" i="2" s="1"/>
  <c r="O226" i="2"/>
  <c r="P226" i="2" s="1"/>
  <c r="O318" i="2"/>
  <c r="P318" i="2" s="1"/>
  <c r="O212" i="2"/>
  <c r="P212" i="2" s="1"/>
  <c r="O346" i="2"/>
  <c r="P346" i="2" s="1"/>
  <c r="O249" i="2"/>
  <c r="P249" i="2" s="1"/>
  <c r="O203" i="2"/>
  <c r="P203" i="2" s="1"/>
  <c r="O58" i="2"/>
  <c r="P58" i="2" s="1"/>
  <c r="O237" i="2"/>
  <c r="P237" i="2" s="1"/>
  <c r="O338" i="2"/>
  <c r="P338" i="2" s="1"/>
  <c r="P227" i="2"/>
  <c r="O217" i="2"/>
  <c r="P217" i="2" s="1"/>
  <c r="O271" i="2"/>
  <c r="P271" i="2" s="1"/>
  <c r="O247" i="2"/>
  <c r="P247" i="2" s="1"/>
  <c r="P223" i="2"/>
  <c r="O328" i="2"/>
  <c r="P328" i="2" s="1"/>
  <c r="P288" i="2"/>
  <c r="O190" i="2"/>
  <c r="P190" i="2" s="1"/>
  <c r="O366" i="2"/>
  <c r="P366" i="2" s="1"/>
  <c r="O262" i="2"/>
  <c r="P262" i="2" s="1"/>
  <c r="O62" i="2"/>
  <c r="P62" i="2" s="1"/>
  <c r="P261" i="2"/>
  <c r="O250" i="2"/>
  <c r="P250" i="2" s="1"/>
  <c r="O300" i="2"/>
  <c r="P300" i="2" s="1"/>
  <c r="O268" i="2"/>
  <c r="P268" i="2" s="1"/>
  <c r="P244" i="2"/>
  <c r="P348" i="2"/>
  <c r="P281" i="2"/>
  <c r="O229" i="2"/>
  <c r="P229" i="2" s="1"/>
  <c r="O196" i="2"/>
  <c r="P196" i="2" s="1"/>
  <c r="O235" i="2"/>
  <c r="P235" i="2" s="1"/>
  <c r="O202" i="2"/>
  <c r="P202" i="2" s="1"/>
  <c r="O274" i="2"/>
  <c r="P274" i="2" s="1"/>
  <c r="O324" i="2"/>
  <c r="P324" i="2" s="1"/>
  <c r="O308" i="2"/>
  <c r="P308" i="2" s="1"/>
  <c r="O323" i="2"/>
  <c r="P323" i="2" s="1"/>
  <c r="O333" i="2"/>
  <c r="P333" i="2" s="1"/>
  <c r="P292" i="2"/>
  <c r="P315" i="2"/>
  <c r="O275" i="2"/>
  <c r="P275" i="2" s="1"/>
  <c r="O349" i="2"/>
  <c r="P349" i="2" s="1"/>
  <c r="O220" i="2"/>
  <c r="P220" i="2" s="1"/>
  <c r="O307" i="2"/>
  <c r="P307" i="2" s="1"/>
  <c r="O299" i="2"/>
  <c r="P299" i="2" s="1"/>
  <c r="O298" i="2"/>
  <c r="P298" i="2" s="1"/>
  <c r="O111" i="2"/>
  <c r="P111" i="2" s="1"/>
  <c r="P86" i="2"/>
  <c r="O245" i="2"/>
  <c r="P245" i="2" s="1"/>
  <c r="P193" i="2"/>
  <c r="O356" i="2"/>
  <c r="P356" i="2" s="1"/>
  <c r="O354" i="2"/>
  <c r="P354" i="2" s="1"/>
  <c r="O332" i="2"/>
  <c r="P332" i="2" s="1"/>
  <c r="O277" i="2"/>
  <c r="P277" i="2" s="1"/>
  <c r="O204" i="2"/>
  <c r="P204" i="2" s="1"/>
  <c r="O215" i="2"/>
  <c r="P215" i="2" s="1"/>
  <c r="P326" i="2"/>
  <c r="P228" i="2"/>
  <c r="P177" i="2"/>
  <c r="O15" i="2"/>
  <c r="P15" i="2" s="1"/>
  <c r="P191" i="2"/>
  <c r="P94" i="2"/>
  <c r="P184" i="2"/>
  <c r="P64" i="2"/>
  <c r="P61" i="2"/>
  <c r="P136" i="2"/>
  <c r="P90" i="2"/>
  <c r="P144" i="2"/>
  <c r="P128" i="2"/>
  <c r="P113" i="2"/>
  <c r="P11" i="2"/>
  <c r="P130" i="2"/>
  <c r="P106" i="2"/>
  <c r="P176" i="2"/>
  <c r="P20" i="2"/>
  <c r="P98" i="2"/>
  <c r="P21" i="2"/>
  <c r="P49" i="2"/>
  <c r="P154" i="2"/>
  <c r="P52" i="2"/>
  <c r="P76" i="2"/>
  <c r="O8" i="2"/>
  <c r="S8" i="2" s="1"/>
  <c r="U4" i="2"/>
  <c r="N4" i="2"/>
  <c r="V4" i="2" l="1"/>
  <c r="W8" i="2"/>
  <c r="K9" i="2"/>
  <c r="R9" i="2" s="1"/>
  <c r="W9" i="2" s="1"/>
  <c r="P8" i="2"/>
  <c r="O4" i="2"/>
  <c r="P4" i="2" l="1"/>
  <c r="Q9" i="2"/>
  <c r="Q17" i="2"/>
  <c r="Q25" i="2"/>
  <c r="Q33" i="2"/>
  <c r="Q41" i="2"/>
  <c r="Q49" i="2"/>
  <c r="Q57" i="2"/>
  <c r="Q65" i="2"/>
  <c r="Q73" i="2"/>
  <c r="Q81" i="2"/>
  <c r="Q89" i="2"/>
  <c r="Q97" i="2"/>
  <c r="Q105" i="2"/>
  <c r="Q113" i="2"/>
  <c r="Q121" i="2"/>
  <c r="Q129" i="2"/>
  <c r="Q137" i="2"/>
  <c r="Q145" i="2"/>
  <c r="Q153" i="2"/>
  <c r="Q161" i="2"/>
  <c r="Q169" i="2"/>
  <c r="Q177" i="2"/>
  <c r="Q185" i="2"/>
  <c r="Q193" i="2"/>
  <c r="Q201" i="2"/>
  <c r="Q209" i="2"/>
  <c r="Q217" i="2"/>
  <c r="Q225" i="2"/>
  <c r="Q233" i="2"/>
  <c r="Q241" i="2"/>
  <c r="Q249" i="2"/>
  <c r="Q257" i="2"/>
  <c r="Q265" i="2"/>
  <c r="Q273" i="2"/>
  <c r="Q281" i="2"/>
  <c r="Q289" i="2"/>
  <c r="Q297" i="2"/>
  <c r="Q305" i="2"/>
  <c r="Q313" i="2"/>
  <c r="Q321" i="2"/>
  <c r="Q329" i="2"/>
  <c r="Q337" i="2"/>
  <c r="Q345" i="2"/>
  <c r="Q353" i="2"/>
  <c r="Q361" i="2"/>
  <c r="Q187" i="2"/>
  <c r="Q243" i="2"/>
  <c r="Q275" i="2"/>
  <c r="Q299" i="2"/>
  <c r="Q315" i="2"/>
  <c r="Q331" i="2"/>
  <c r="Q355" i="2"/>
  <c r="Q363" i="2"/>
  <c r="Q10" i="2"/>
  <c r="Q18" i="2"/>
  <c r="Q26" i="2"/>
  <c r="Q34" i="2"/>
  <c r="Q42" i="2"/>
  <c r="Q50" i="2"/>
  <c r="Q58" i="2"/>
  <c r="Q66" i="2"/>
  <c r="Q74" i="2"/>
  <c r="Q82" i="2"/>
  <c r="Q90" i="2"/>
  <c r="Q98" i="2"/>
  <c r="Q106" i="2"/>
  <c r="Q114" i="2"/>
  <c r="Q122" i="2"/>
  <c r="Q130" i="2"/>
  <c r="Q138" i="2"/>
  <c r="Q146" i="2"/>
  <c r="Q154" i="2"/>
  <c r="Q162" i="2"/>
  <c r="Q170" i="2"/>
  <c r="Q178" i="2"/>
  <c r="Q186" i="2"/>
  <c r="Q194" i="2"/>
  <c r="Q202" i="2"/>
  <c r="Q210" i="2"/>
  <c r="Q218" i="2"/>
  <c r="Q226" i="2"/>
  <c r="Q234" i="2"/>
  <c r="Q242" i="2"/>
  <c r="Q250" i="2"/>
  <c r="Q258" i="2"/>
  <c r="Q266" i="2"/>
  <c r="Q274" i="2"/>
  <c r="Q282" i="2"/>
  <c r="Q290" i="2"/>
  <c r="Q298" i="2"/>
  <c r="Q306" i="2"/>
  <c r="Q314" i="2"/>
  <c r="Q322" i="2"/>
  <c r="Q330" i="2"/>
  <c r="Q338" i="2"/>
  <c r="Q346" i="2"/>
  <c r="Q354" i="2"/>
  <c r="Q362" i="2"/>
  <c r="Q195" i="2"/>
  <c r="Q235" i="2"/>
  <c r="Q259" i="2"/>
  <c r="Q267" i="2"/>
  <c r="Q283" i="2"/>
  <c r="Q307" i="2"/>
  <c r="Q323" i="2"/>
  <c r="Q347" i="2"/>
  <c r="Q11" i="2"/>
  <c r="Q19" i="2"/>
  <c r="Q27" i="2"/>
  <c r="Q35" i="2"/>
  <c r="Q43" i="2"/>
  <c r="Q51" i="2"/>
  <c r="Q59" i="2"/>
  <c r="Q67" i="2"/>
  <c r="Q75" i="2"/>
  <c r="Q83" i="2"/>
  <c r="Q91" i="2"/>
  <c r="Q99" i="2"/>
  <c r="Q107" i="2"/>
  <c r="Q115" i="2"/>
  <c r="Q123" i="2"/>
  <c r="Q131" i="2"/>
  <c r="Q139" i="2"/>
  <c r="Q147" i="2"/>
  <c r="Q155" i="2"/>
  <c r="Q163" i="2"/>
  <c r="Q171" i="2"/>
  <c r="Q179" i="2"/>
  <c r="Q203" i="2"/>
  <c r="Q211" i="2"/>
  <c r="Q219" i="2"/>
  <c r="Q227" i="2"/>
  <c r="Q251" i="2"/>
  <c r="Q291" i="2"/>
  <c r="Q339" i="2"/>
  <c r="Q12" i="2"/>
  <c r="Q20" i="2"/>
  <c r="Q28" i="2"/>
  <c r="Q36" i="2"/>
  <c r="Q44" i="2"/>
  <c r="Q52" i="2"/>
  <c r="Q60" i="2"/>
  <c r="Q68" i="2"/>
  <c r="Q76" i="2"/>
  <c r="Q84" i="2"/>
  <c r="Q92" i="2"/>
  <c r="Q100" i="2"/>
  <c r="Q108" i="2"/>
  <c r="Q116" i="2"/>
  <c r="Q124" i="2"/>
  <c r="Q132" i="2"/>
  <c r="Q140" i="2"/>
  <c r="Q148" i="2"/>
  <c r="Q156" i="2"/>
  <c r="Q164" i="2"/>
  <c r="Q172" i="2"/>
  <c r="Q180" i="2"/>
  <c r="Q188" i="2"/>
  <c r="Q196" i="2"/>
  <c r="Q204" i="2"/>
  <c r="Q212" i="2"/>
  <c r="Q220" i="2"/>
  <c r="Q228" i="2"/>
  <c r="Q236" i="2"/>
  <c r="Q244" i="2"/>
  <c r="Q252" i="2"/>
  <c r="Q260" i="2"/>
  <c r="Q268" i="2"/>
  <c r="Q276" i="2"/>
  <c r="Q284" i="2"/>
  <c r="Q292" i="2"/>
  <c r="Q300" i="2"/>
  <c r="Q308" i="2"/>
  <c r="Q316" i="2"/>
  <c r="Q324" i="2"/>
  <c r="Q332" i="2"/>
  <c r="Q340" i="2"/>
  <c r="Q348" i="2"/>
  <c r="Q356" i="2"/>
  <c r="Q364" i="2"/>
  <c r="Q13" i="2"/>
  <c r="Q21" i="2"/>
  <c r="Q29" i="2"/>
  <c r="Q37" i="2"/>
  <c r="Q45" i="2"/>
  <c r="Q53" i="2"/>
  <c r="Q61" i="2"/>
  <c r="Q69" i="2"/>
  <c r="Q77" i="2"/>
  <c r="Q85" i="2"/>
  <c r="Q93" i="2"/>
  <c r="Q101" i="2"/>
  <c r="Q109" i="2"/>
  <c r="Q117" i="2"/>
  <c r="Q125" i="2"/>
  <c r="Q133" i="2"/>
  <c r="Q141" i="2"/>
  <c r="Q149" i="2"/>
  <c r="Q157" i="2"/>
  <c r="Q165" i="2"/>
  <c r="Q173" i="2"/>
  <c r="Q181" i="2"/>
  <c r="Q189" i="2"/>
  <c r="Q197" i="2"/>
  <c r="Q205" i="2"/>
  <c r="Q213" i="2"/>
  <c r="Q221" i="2"/>
  <c r="Q229" i="2"/>
  <c r="Q237" i="2"/>
  <c r="Q245" i="2"/>
  <c r="Q253" i="2"/>
  <c r="Q261" i="2"/>
  <c r="Q269" i="2"/>
  <c r="Q277" i="2"/>
  <c r="Q285" i="2"/>
  <c r="Q293" i="2"/>
  <c r="Q301" i="2"/>
  <c r="Q309" i="2"/>
  <c r="Q317" i="2"/>
  <c r="Q325" i="2"/>
  <c r="Q333" i="2"/>
  <c r="Q341" i="2"/>
  <c r="Q349" i="2"/>
  <c r="Q357" i="2"/>
  <c r="Q365" i="2"/>
  <c r="Q15" i="2"/>
  <c r="Q23" i="2"/>
  <c r="Q31" i="2"/>
  <c r="Q39" i="2"/>
  <c r="Q47" i="2"/>
  <c r="Q55" i="2"/>
  <c r="Q63" i="2"/>
  <c r="Q71" i="2"/>
  <c r="Q79" i="2"/>
  <c r="Q87" i="2"/>
  <c r="Q95" i="2"/>
  <c r="Q103" i="2"/>
  <c r="Q111" i="2"/>
  <c r="Q119" i="2"/>
  <c r="Q127" i="2"/>
  <c r="Q135" i="2"/>
  <c r="Q143" i="2"/>
  <c r="Q151" i="2"/>
  <c r="Q159" i="2"/>
  <c r="Q167" i="2"/>
  <c r="Q175" i="2"/>
  <c r="Q183" i="2"/>
  <c r="Q191" i="2"/>
  <c r="Q199" i="2"/>
  <c r="Q207" i="2"/>
  <c r="Q215" i="2"/>
  <c r="Q223" i="2"/>
  <c r="Q231" i="2"/>
  <c r="Q239" i="2"/>
  <c r="Q247" i="2"/>
  <c r="Q255" i="2"/>
  <c r="Q263" i="2"/>
  <c r="Q271" i="2"/>
  <c r="Q279" i="2"/>
  <c r="Q287" i="2"/>
  <c r="Q295" i="2"/>
  <c r="Q303" i="2"/>
  <c r="Q311" i="2"/>
  <c r="Q319" i="2"/>
  <c r="Q327" i="2"/>
  <c r="Q335" i="2"/>
  <c r="Q343" i="2"/>
  <c r="Q351" i="2"/>
  <c r="Q359" i="2"/>
  <c r="Q367" i="2"/>
  <c r="Q16" i="2"/>
  <c r="Q24" i="2"/>
  <c r="Q32" i="2"/>
  <c r="Q40" i="2"/>
  <c r="Q48" i="2"/>
  <c r="Q56" i="2"/>
  <c r="Q64" i="2"/>
  <c r="Q72" i="2"/>
  <c r="Q80" i="2"/>
  <c r="Q88" i="2"/>
  <c r="Q96" i="2"/>
  <c r="Q104" i="2"/>
  <c r="Q112" i="2"/>
  <c r="Q120" i="2"/>
  <c r="Q128" i="2"/>
  <c r="Q136" i="2"/>
  <c r="Q144" i="2"/>
  <c r="Q152" i="2"/>
  <c r="Q160" i="2"/>
  <c r="Q168" i="2"/>
  <c r="Q176" i="2"/>
  <c r="Q184" i="2"/>
  <c r="Q192" i="2"/>
  <c r="Q200" i="2"/>
  <c r="Q208" i="2"/>
  <c r="Q216" i="2"/>
  <c r="Q224" i="2"/>
  <c r="Q232" i="2"/>
  <c r="Q240" i="2"/>
  <c r="Q248" i="2"/>
  <c r="Q256" i="2"/>
  <c r="Q264" i="2"/>
  <c r="Q272" i="2"/>
  <c r="Q280" i="2"/>
  <c r="Q288" i="2"/>
  <c r="Q296" i="2"/>
  <c r="Q304" i="2"/>
  <c r="Q312" i="2"/>
  <c r="Q320" i="2"/>
  <c r="Q328" i="2"/>
  <c r="Q14" i="2"/>
  <c r="Q78" i="2"/>
  <c r="Q142" i="2"/>
  <c r="Q206" i="2"/>
  <c r="Q270" i="2"/>
  <c r="Q334" i="2"/>
  <c r="Q366" i="2"/>
  <c r="Q70" i="2"/>
  <c r="Q22" i="2"/>
  <c r="Q86" i="2"/>
  <c r="Q150" i="2"/>
  <c r="Q214" i="2"/>
  <c r="Q278" i="2"/>
  <c r="Q336" i="2"/>
  <c r="Q8" i="2"/>
  <c r="Q262" i="2"/>
  <c r="Q30" i="2"/>
  <c r="Q94" i="2"/>
  <c r="Q158" i="2"/>
  <c r="Q222" i="2"/>
  <c r="Q286" i="2"/>
  <c r="Q342" i="2"/>
  <c r="Q246" i="2"/>
  <c r="Q326" i="2"/>
  <c r="Q38" i="2"/>
  <c r="Q102" i="2"/>
  <c r="Q166" i="2"/>
  <c r="Q230" i="2"/>
  <c r="Q294" i="2"/>
  <c r="Q344" i="2"/>
  <c r="Q46" i="2"/>
  <c r="Q110" i="2"/>
  <c r="Q174" i="2"/>
  <c r="Q238" i="2"/>
  <c r="Q302" i="2"/>
  <c r="Q350" i="2"/>
  <c r="Q118" i="2"/>
  <c r="Q310" i="2"/>
  <c r="Q198" i="2"/>
  <c r="Q182" i="2"/>
  <c r="Q352" i="2"/>
  <c r="Q360" i="2"/>
  <c r="Q54" i="2"/>
  <c r="Q62" i="2"/>
  <c r="Q126" i="2"/>
  <c r="Q190" i="2"/>
  <c r="Q254" i="2"/>
  <c r="Q318" i="2"/>
  <c r="Q358" i="2"/>
  <c r="Q134" i="2"/>
  <c r="X8" i="2"/>
  <c r="L9" i="2"/>
  <c r="I10" i="2" s="1"/>
  <c r="K10" i="2" s="1"/>
  <c r="R10" i="2" s="1"/>
  <c r="S9" i="2"/>
  <c r="T9" i="2"/>
  <c r="T10" i="2" l="1"/>
  <c r="J10" i="2"/>
  <c r="L10" i="2" s="1"/>
  <c r="I11" i="2" s="1"/>
  <c r="K11" i="2" s="1"/>
  <c r="R11" i="2" s="1"/>
  <c r="S10" i="2"/>
  <c r="T11" i="2" l="1"/>
  <c r="W10" i="2"/>
  <c r="X10" i="2" s="1"/>
  <c r="X9" i="2"/>
  <c r="J11" i="2"/>
  <c r="L11" i="2" s="1"/>
  <c r="I12" i="2" s="1"/>
  <c r="S11" i="2"/>
  <c r="W11" i="2" l="1"/>
  <c r="X11" i="2" s="1"/>
  <c r="K12" i="2"/>
  <c r="R12" i="2" s="1"/>
  <c r="J12" i="2"/>
  <c r="W12" i="2" l="1"/>
  <c r="L12" i="2"/>
  <c r="I13" i="2" s="1"/>
  <c r="K13" i="2" s="1"/>
  <c r="R13" i="2" s="1"/>
  <c r="T12" i="2"/>
  <c r="S12" i="2"/>
  <c r="S13" i="2" l="1"/>
  <c r="X12" i="2"/>
  <c r="T13" i="2"/>
  <c r="J13" i="2"/>
  <c r="L13" i="2" s="1"/>
  <c r="I14" i="2" s="1"/>
  <c r="J14" i="2" s="1"/>
  <c r="W13" i="2" l="1"/>
  <c r="K14" i="2"/>
  <c r="R14" i="2" s="1"/>
  <c r="X13" i="2"/>
  <c r="T14" i="2" l="1"/>
  <c r="W14" i="2"/>
  <c r="S14" i="2"/>
  <c r="X14" i="2" s="1"/>
  <c r="L14" i="2"/>
  <c r="I15" i="2" s="1"/>
  <c r="K15" i="2" l="1"/>
  <c r="R15" i="2" s="1"/>
  <c r="J15" i="2"/>
  <c r="W15" i="2" l="1"/>
  <c r="L15" i="2"/>
  <c r="I16" i="2" s="1"/>
  <c r="J16" i="2" s="1"/>
  <c r="T15" i="2"/>
  <c r="S15" i="2"/>
  <c r="K16" i="2" l="1"/>
  <c r="R16" i="2" s="1"/>
  <c r="W16" i="2" s="1"/>
  <c r="X15" i="2"/>
  <c r="T16" i="2"/>
  <c r="S16" i="2" l="1"/>
  <c r="L16" i="2"/>
  <c r="I17" i="2" s="1"/>
  <c r="X16" i="2"/>
  <c r="J17" i="2" l="1"/>
  <c r="K17" i="2"/>
  <c r="R17" i="2" s="1"/>
  <c r="W17" i="2" l="1"/>
  <c r="X17" i="2" s="1"/>
  <c r="T17" i="2"/>
  <c r="S17" i="2"/>
  <c r="L17" i="2"/>
  <c r="I18" i="2" s="1"/>
  <c r="J18" i="2" l="1"/>
  <c r="K18" i="2"/>
  <c r="R18" i="2" s="1"/>
  <c r="W18" i="2" l="1"/>
  <c r="X18" i="2" s="1"/>
  <c r="T18" i="2"/>
  <c r="S18" i="2"/>
  <c r="L18" i="2"/>
  <c r="I19" i="2" s="1"/>
  <c r="J19" i="2" l="1"/>
  <c r="K19" i="2"/>
  <c r="R19" i="2" s="1"/>
  <c r="W19" i="2" l="1"/>
  <c r="X19" i="2" s="1"/>
  <c r="S19" i="2"/>
  <c r="T19" i="2"/>
  <c r="L19" i="2"/>
  <c r="I20" i="2" s="1"/>
  <c r="K20" i="2" l="1"/>
  <c r="R20" i="2" s="1"/>
  <c r="J20" i="2"/>
  <c r="L20" i="2" s="1"/>
  <c r="I21" i="2" s="1"/>
  <c r="K21" i="2" l="1"/>
  <c r="R21" i="2" s="1"/>
  <c r="J21" i="2"/>
  <c r="L21" i="2" s="1"/>
  <c r="I22" i="2" s="1"/>
  <c r="S20" i="2"/>
  <c r="T20" i="2"/>
  <c r="W20" i="2"/>
  <c r="X20" i="2" s="1"/>
  <c r="J22" i="2" l="1"/>
  <c r="K22" i="2"/>
  <c r="R22" i="2" s="1"/>
  <c r="W21" i="2"/>
  <c r="X21" i="2" s="1"/>
  <c r="T21" i="2"/>
  <c r="S21" i="2"/>
  <c r="W22" i="2" l="1"/>
  <c r="X22" i="2" s="1"/>
  <c r="T22" i="2"/>
  <c r="S22" i="2"/>
  <c r="L22" i="2"/>
  <c r="I23" i="2" s="1"/>
  <c r="K23" i="2" l="1"/>
  <c r="R23" i="2" s="1"/>
  <c r="J23" i="2"/>
  <c r="L23" i="2" s="1"/>
  <c r="I24" i="2" s="1"/>
  <c r="K24" i="2" l="1"/>
  <c r="R24" i="2" s="1"/>
  <c r="J24" i="2"/>
  <c r="L24" i="2"/>
  <c r="I25" i="2" s="1"/>
  <c r="K25" i="2" s="1"/>
  <c r="R25" i="2" s="1"/>
  <c r="S23" i="2"/>
  <c r="T23" i="2"/>
  <c r="W23" i="2"/>
  <c r="X23" i="2" s="1"/>
  <c r="J25" i="2"/>
  <c r="W25" i="2" l="1"/>
  <c r="W24" i="2"/>
  <c r="S24" i="2"/>
  <c r="T24" i="2"/>
  <c r="L25" i="2"/>
  <c r="I26" i="2" s="1"/>
  <c r="K26" i="2" s="1"/>
  <c r="R26" i="2" s="1"/>
  <c r="T25" i="2"/>
  <c r="S25" i="2"/>
  <c r="X25" i="2" l="1"/>
  <c r="X24" i="2"/>
  <c r="J26" i="2"/>
  <c r="W26" i="2" s="1"/>
  <c r="T26" i="2"/>
  <c r="S26" i="2"/>
  <c r="X26" i="2" l="1"/>
  <c r="L26" i="2"/>
  <c r="I27" i="2" s="1"/>
  <c r="J27" i="2" s="1"/>
  <c r="K27" i="2" l="1"/>
  <c r="R27" i="2" s="1"/>
  <c r="W27" i="2" s="1"/>
  <c r="X27" i="2" s="1"/>
  <c r="S27" i="2"/>
  <c r="L27" i="2" l="1"/>
  <c r="I28" i="2" s="1"/>
  <c r="T27" i="2"/>
  <c r="J28" i="2"/>
  <c r="K28" i="2"/>
  <c r="R28" i="2" s="1"/>
  <c r="W28" i="2" l="1"/>
  <c r="L28" i="2"/>
  <c r="I29" i="2" s="1"/>
  <c r="T28" i="2"/>
  <c r="S28" i="2"/>
  <c r="K29" i="2" l="1"/>
  <c r="R29" i="2" s="1"/>
  <c r="J29" i="2"/>
  <c r="L29" i="2" s="1"/>
  <c r="I30" i="2" s="1"/>
  <c r="X28" i="2"/>
  <c r="W29" i="2" l="1"/>
  <c r="X29" i="2" s="1"/>
  <c r="J30" i="2"/>
  <c r="K30" i="2"/>
  <c r="R30" i="2" s="1"/>
  <c r="T29" i="2"/>
  <c r="S29" i="2"/>
  <c r="W30" i="2" l="1"/>
  <c r="L30" i="2"/>
  <c r="I31" i="2" s="1"/>
  <c r="T30" i="2"/>
  <c r="S30" i="2"/>
  <c r="X30" i="2" s="1"/>
  <c r="K31" i="2" l="1"/>
  <c r="R31" i="2" s="1"/>
  <c r="J31" i="2"/>
  <c r="L31" i="2" s="1"/>
  <c r="I32" i="2" s="1"/>
  <c r="W31" i="2" l="1"/>
  <c r="J32" i="2"/>
  <c r="K32" i="2"/>
  <c r="R32" i="2" s="1"/>
  <c r="W32" i="2" s="1"/>
  <c r="S31" i="2"/>
  <c r="T31" i="2"/>
  <c r="L32" i="2" l="1"/>
  <c r="I33" i="2" s="1"/>
  <c r="K33" i="2" s="1"/>
  <c r="R33" i="2" s="1"/>
  <c r="S33" i="2" s="1"/>
  <c r="J33" i="2"/>
  <c r="L33" i="2" s="1"/>
  <c r="I34" i="2" s="1"/>
  <c r="K34" i="2" s="1"/>
  <c r="R34" i="2" s="1"/>
  <c r="X31" i="2"/>
  <c r="T32" i="2"/>
  <c r="S32" i="2"/>
  <c r="X32" i="2" s="1"/>
  <c r="T33" i="2" l="1"/>
  <c r="W33" i="2"/>
  <c r="J34" i="2"/>
  <c r="L34" i="2" s="1"/>
  <c r="I35" i="2" s="1"/>
  <c r="J35" i="2" s="1"/>
  <c r="X33" i="2"/>
  <c r="S34" i="2"/>
  <c r="T34" i="2"/>
  <c r="W34" i="2" l="1"/>
  <c r="X34" i="2" s="1"/>
  <c r="K35" i="2"/>
  <c r="R35" i="2" s="1"/>
  <c r="L35" i="2"/>
  <c r="I36" i="2" s="1"/>
  <c r="T35" i="2" l="1"/>
  <c r="W35" i="2"/>
  <c r="S35" i="2"/>
  <c r="J36" i="2"/>
  <c r="K36" i="2"/>
  <c r="R36" i="2" s="1"/>
  <c r="W36" i="2" s="1"/>
  <c r="X35" i="2" l="1"/>
  <c r="L36" i="2"/>
  <c r="I37" i="2" s="1"/>
  <c r="K37" i="2" s="1"/>
  <c r="R37" i="2" s="1"/>
  <c r="T36" i="2"/>
  <c r="S36" i="2"/>
  <c r="J37" i="2" l="1"/>
  <c r="L37" i="2" s="1"/>
  <c r="I38" i="2" s="1"/>
  <c r="X36" i="2"/>
  <c r="T37" i="2"/>
  <c r="S37" i="2"/>
  <c r="W37" i="2" l="1"/>
  <c r="X37" i="2"/>
  <c r="K38" i="2"/>
  <c r="R38" i="2" s="1"/>
  <c r="J38" i="2"/>
  <c r="W38" i="2" l="1"/>
  <c r="L38" i="2"/>
  <c r="I39" i="2" s="1"/>
  <c r="J39" i="2" s="1"/>
  <c r="S38" i="2"/>
  <c r="T38" i="2"/>
  <c r="K39" i="2" l="1"/>
  <c r="R39" i="2" s="1"/>
  <c r="X38" i="2"/>
  <c r="T39" i="2" l="1"/>
  <c r="W39" i="2"/>
  <c r="S39" i="2"/>
  <c r="L39" i="2"/>
  <c r="I40" i="2" s="1"/>
  <c r="K40" i="2" s="1"/>
  <c r="R40" i="2" s="1"/>
  <c r="X39" i="2" l="1"/>
  <c r="S40" i="2"/>
  <c r="T40" i="2"/>
  <c r="J40" i="2"/>
  <c r="L40" i="2" s="1"/>
  <c r="I41" i="2" s="1"/>
  <c r="K41" i="2" s="1"/>
  <c r="R41" i="2" s="1"/>
  <c r="T41" i="2" l="1"/>
  <c r="W40" i="2"/>
  <c r="X40" i="2" s="1"/>
  <c r="S41" i="2"/>
  <c r="J41" i="2"/>
  <c r="L41" i="2" s="1"/>
  <c r="I42" i="2" s="1"/>
  <c r="W41" i="2" l="1"/>
  <c r="X41" i="2" s="1"/>
  <c r="J42" i="2"/>
  <c r="K42" i="2"/>
  <c r="R42" i="2" s="1"/>
  <c r="S42" i="2" l="1"/>
  <c r="W42" i="2"/>
  <c r="T42" i="2"/>
  <c r="L42" i="2"/>
  <c r="I43" i="2" s="1"/>
  <c r="K43" i="2" s="1"/>
  <c r="R43" i="2" s="1"/>
  <c r="X42" i="2"/>
  <c r="T43" i="2" l="1"/>
  <c r="J43" i="2"/>
  <c r="L43" i="2" s="1"/>
  <c r="I44" i="2" s="1"/>
  <c r="S43" i="2"/>
  <c r="W43" i="2" l="1"/>
  <c r="X43" i="2" s="1"/>
  <c r="J44" i="2"/>
  <c r="K44" i="2"/>
  <c r="R44" i="2" s="1"/>
  <c r="W44" i="2" s="1"/>
  <c r="T44" i="2"/>
  <c r="L44" i="2"/>
  <c r="I45" i="2" s="1"/>
  <c r="S44" i="2" l="1"/>
  <c r="K45" i="2"/>
  <c r="R45" i="2" s="1"/>
  <c r="J45" i="2"/>
  <c r="X44" i="2"/>
  <c r="L45" i="2" l="1"/>
  <c r="I46" i="2" s="1"/>
  <c r="W45" i="2"/>
  <c r="J46" i="2"/>
  <c r="K46" i="2"/>
  <c r="R46" i="2" s="1"/>
  <c r="W46" i="2" s="1"/>
  <c r="S45" i="2"/>
  <c r="T45" i="2"/>
  <c r="X45" i="2" l="1"/>
  <c r="T46" i="2"/>
  <c r="S46" i="2"/>
  <c r="L46" i="2"/>
  <c r="I47" i="2" s="1"/>
  <c r="X46" i="2" l="1"/>
  <c r="K47" i="2"/>
  <c r="R47" i="2" s="1"/>
  <c r="J47" i="2"/>
  <c r="W47" i="2" l="1"/>
  <c r="L47" i="2"/>
  <c r="I48" i="2" s="1"/>
  <c r="K48" i="2" s="1"/>
  <c r="R48" i="2" s="1"/>
  <c r="S47" i="2"/>
  <c r="T47" i="2"/>
  <c r="J48" i="2" l="1"/>
  <c r="L48" i="2" s="1"/>
  <c r="I49" i="2" s="1"/>
  <c r="J49" i="2" s="1"/>
  <c r="X47" i="2"/>
  <c r="S48" i="2"/>
  <c r="T48" i="2"/>
  <c r="W48" i="2" l="1"/>
  <c r="K49" i="2"/>
  <c r="R49" i="2" s="1"/>
  <c r="X48" i="2"/>
  <c r="T49" i="2" l="1"/>
  <c r="W49" i="2"/>
  <c r="S49" i="2"/>
  <c r="L49" i="2"/>
  <c r="I50" i="2" s="1"/>
  <c r="K50" i="2" s="1"/>
  <c r="R50" i="2" s="1"/>
  <c r="X49" i="2" l="1"/>
  <c r="S50" i="2"/>
  <c r="T50" i="2"/>
  <c r="J50" i="2"/>
  <c r="L50" i="2" s="1"/>
  <c r="I51" i="2" s="1"/>
  <c r="W50" i="2" l="1"/>
  <c r="X50" i="2" s="1"/>
  <c r="K51" i="2"/>
  <c r="R51" i="2" s="1"/>
  <c r="J51" i="2"/>
  <c r="L51" i="2" s="1"/>
  <c r="I52" i="2" s="1"/>
  <c r="J52" i="2" s="1"/>
  <c r="T51" i="2" l="1"/>
  <c r="W51" i="2"/>
  <c r="S51" i="2"/>
  <c r="K52" i="2"/>
  <c r="R52" i="2" s="1"/>
  <c r="X51" i="2" l="1"/>
  <c r="S52" i="2"/>
  <c r="W52" i="2"/>
  <c r="T52" i="2"/>
  <c r="L52" i="2"/>
  <c r="I53" i="2" s="1"/>
  <c r="X52" i="2" l="1"/>
  <c r="K53" i="2"/>
  <c r="R53" i="2" s="1"/>
  <c r="J53" i="2"/>
  <c r="W53" i="2" l="1"/>
  <c r="L53" i="2"/>
  <c r="I54" i="2" s="1"/>
  <c r="J54" i="2" s="1"/>
  <c r="T53" i="2"/>
  <c r="S53" i="2"/>
  <c r="K54" i="2" l="1"/>
  <c r="R54" i="2" s="1"/>
  <c r="X53" i="2"/>
  <c r="S54" i="2" l="1"/>
  <c r="W54" i="2"/>
  <c r="L54" i="2"/>
  <c r="I55" i="2" s="1"/>
  <c r="J55" i="2" s="1"/>
  <c r="T54" i="2"/>
  <c r="X54" i="2" s="1"/>
  <c r="K55" i="2" l="1"/>
  <c r="R55" i="2" l="1"/>
  <c r="W55" i="2" s="1"/>
  <c r="L55" i="2"/>
  <c r="I56" i="2" s="1"/>
  <c r="J56" i="2" l="1"/>
  <c r="K56" i="2"/>
  <c r="R56" i="2" s="1"/>
  <c r="W56" i="2" s="1"/>
  <c r="T55" i="2"/>
  <c r="S55" i="2"/>
  <c r="X55" i="2" s="1"/>
  <c r="S56" i="2" l="1"/>
  <c r="T56" i="2"/>
  <c r="L56" i="2"/>
  <c r="I57" i="2" s="1"/>
  <c r="X56" i="2" l="1"/>
  <c r="J57" i="2"/>
  <c r="K57" i="2"/>
  <c r="R57" i="2" s="1"/>
  <c r="W57" i="2" l="1"/>
  <c r="L57" i="2"/>
  <c r="I58" i="2" s="1"/>
  <c r="K58" i="2" s="1"/>
  <c r="J58" i="2"/>
  <c r="T57" i="2"/>
  <c r="S57" i="2"/>
  <c r="X57" i="2" s="1"/>
  <c r="R58" i="2" l="1"/>
  <c r="S58" i="2" s="1"/>
  <c r="L58" i="2"/>
  <c r="I59" i="2" s="1"/>
  <c r="K59" i="2" s="1"/>
  <c r="R59" i="2" s="1"/>
  <c r="T59" i="2" s="1"/>
  <c r="J59" i="2"/>
  <c r="L59" i="2" s="1"/>
  <c r="I60" i="2" s="1"/>
  <c r="S59" i="2"/>
  <c r="W58" i="2" l="1"/>
  <c r="X58" i="2" s="1"/>
  <c r="T58" i="2"/>
  <c r="W59" i="2"/>
  <c r="X59" i="2" s="1"/>
  <c r="K60" i="2"/>
  <c r="R60" i="2" s="1"/>
  <c r="J60" i="2"/>
  <c r="S60" i="2"/>
  <c r="T60" i="2"/>
  <c r="L60" i="2" l="1"/>
  <c r="I61" i="2" s="1"/>
  <c r="W60" i="2"/>
  <c r="X60" i="2" s="1"/>
  <c r="K61" i="2" l="1"/>
  <c r="R61" i="2" s="1"/>
  <c r="J61" i="2"/>
  <c r="L61" i="2" s="1"/>
  <c r="I62" i="2" s="1"/>
  <c r="K62" i="2"/>
  <c r="R62" i="2" s="1"/>
  <c r="J62" i="2"/>
  <c r="W61" i="2" l="1"/>
  <c r="X61" i="2" s="1"/>
  <c r="T61" i="2"/>
  <c r="S61" i="2"/>
  <c r="W62" i="2"/>
  <c r="L62" i="2"/>
  <c r="I63" i="2" s="1"/>
  <c r="J63" i="2" s="1"/>
  <c r="T62" i="2"/>
  <c r="S62" i="2"/>
  <c r="K63" i="2" l="1"/>
  <c r="R63" i="2" s="1"/>
  <c r="X62" i="2"/>
  <c r="T63" i="2" l="1"/>
  <c r="W63" i="2"/>
  <c r="S63" i="2"/>
  <c r="X63" i="2" s="1"/>
  <c r="L63" i="2"/>
  <c r="I64" i="2" s="1"/>
  <c r="J64" i="2" s="1"/>
  <c r="K64" i="2" l="1"/>
  <c r="R64" i="2" s="1"/>
  <c r="L64" i="2" l="1"/>
  <c r="I65" i="2" s="1"/>
  <c r="J65" i="2" s="1"/>
  <c r="T64" i="2"/>
  <c r="W64" i="2"/>
  <c r="S64" i="2"/>
  <c r="K65" i="2" l="1"/>
  <c r="R65" i="2" s="1"/>
  <c r="W65" i="2" s="1"/>
  <c r="X64" i="2"/>
  <c r="L65" i="2"/>
  <c r="I66" i="2" s="1"/>
  <c r="K66" i="2" s="1"/>
  <c r="R66" i="2" s="1"/>
  <c r="S65" i="2"/>
  <c r="T65" i="2"/>
  <c r="J66" i="2" l="1"/>
  <c r="L66" i="2" s="1"/>
  <c r="I67" i="2" s="1"/>
  <c r="K67" i="2" s="1"/>
  <c r="R67" i="2" s="1"/>
  <c r="X65" i="2"/>
  <c r="T66" i="2"/>
  <c r="S66" i="2"/>
  <c r="W66" i="2" l="1"/>
  <c r="J67" i="2"/>
  <c r="W67" i="2" s="1"/>
  <c r="X66" i="2"/>
  <c r="S67" i="2"/>
  <c r="T67" i="2"/>
  <c r="L67" i="2" l="1"/>
  <c r="I68" i="2" s="1"/>
  <c r="J68" i="2" s="1"/>
  <c r="X67" i="2"/>
  <c r="K68" i="2" l="1"/>
  <c r="R68" i="2" s="1"/>
  <c r="T68" i="2"/>
  <c r="W68" i="2"/>
  <c r="S68" i="2"/>
  <c r="L68" i="2"/>
  <c r="I69" i="2" s="1"/>
  <c r="J69" i="2" s="1"/>
  <c r="X68" i="2"/>
  <c r="K69" i="2" l="1"/>
  <c r="R69" i="2" s="1"/>
  <c r="W69" i="2" s="1"/>
  <c r="S69" i="2" l="1"/>
  <c r="T69" i="2"/>
  <c r="L69" i="2"/>
  <c r="I70" i="2" s="1"/>
  <c r="J70" i="2" l="1"/>
  <c r="K70" i="2"/>
  <c r="R70" i="2" s="1"/>
  <c r="W70" i="2" s="1"/>
  <c r="X69" i="2"/>
  <c r="L70" i="2" l="1"/>
  <c r="I71" i="2" s="1"/>
  <c r="K71" i="2" s="1"/>
  <c r="R71" i="2" s="1"/>
  <c r="S70" i="2"/>
  <c r="T70" i="2"/>
  <c r="J71" i="2" l="1"/>
  <c r="L71" i="2" s="1"/>
  <c r="I72" i="2" s="1"/>
  <c r="K72" i="2" s="1"/>
  <c r="R72" i="2" s="1"/>
  <c r="W71" i="2"/>
  <c r="X70" i="2"/>
  <c r="T71" i="2"/>
  <c r="S71" i="2"/>
  <c r="J72" i="2" l="1"/>
  <c r="W72" i="2" s="1"/>
  <c r="X71" i="2"/>
  <c r="T72" i="2"/>
  <c r="S72" i="2"/>
  <c r="L72" i="2"/>
  <c r="I73" i="2" s="1"/>
  <c r="X72" i="2" l="1"/>
  <c r="K73" i="2"/>
  <c r="R73" i="2" s="1"/>
  <c r="J73" i="2"/>
  <c r="W73" i="2" l="1"/>
  <c r="L73" i="2"/>
  <c r="I74" i="2" s="1"/>
  <c r="J74" i="2" s="1"/>
  <c r="S73" i="2"/>
  <c r="T73" i="2"/>
  <c r="K74" i="2" l="1"/>
  <c r="R74" i="2" s="1"/>
  <c r="W74" i="2" s="1"/>
  <c r="X73" i="2"/>
  <c r="S74" i="2"/>
  <c r="T74" i="2"/>
  <c r="L74" i="2" l="1"/>
  <c r="I75" i="2" s="1"/>
  <c r="K75" i="2" s="1"/>
  <c r="R75" i="2" s="1"/>
  <c r="X74" i="2"/>
  <c r="T75" i="2" l="1"/>
  <c r="S75" i="2"/>
  <c r="J75" i="2"/>
  <c r="L75" i="2" s="1"/>
  <c r="I76" i="2" s="1"/>
  <c r="K76" i="2" s="1"/>
  <c r="R76" i="2" s="1"/>
  <c r="S76" i="2" s="1"/>
  <c r="T76" i="2" l="1"/>
  <c r="J76" i="2"/>
  <c r="L76" i="2" s="1"/>
  <c r="I77" i="2" s="1"/>
  <c r="K77" i="2" s="1"/>
  <c r="R77" i="2" s="1"/>
  <c r="W75" i="2"/>
  <c r="X75" i="2" s="1"/>
  <c r="S77" i="2" l="1"/>
  <c r="T77" i="2"/>
  <c r="J77" i="2"/>
  <c r="W76" i="2"/>
  <c r="X76" i="2" s="1"/>
  <c r="W77" i="2"/>
  <c r="X77" i="2" s="1"/>
  <c r="L77" i="2"/>
  <c r="I78" i="2" s="1"/>
  <c r="J78" i="2" s="1"/>
  <c r="K78" i="2" l="1"/>
  <c r="R78" i="2" s="1"/>
  <c r="W78" i="2" s="1"/>
  <c r="S78" i="2" l="1"/>
  <c r="T78" i="2"/>
  <c r="L78" i="2"/>
  <c r="I79" i="2" s="1"/>
  <c r="J79" i="2" s="1"/>
  <c r="K79" i="2" l="1"/>
  <c r="R79" i="2" s="1"/>
  <c r="W79" i="2"/>
  <c r="X78" i="2"/>
  <c r="L79" i="2"/>
  <c r="I80" i="2" s="1"/>
  <c r="K80" i="2" s="1"/>
  <c r="R80" i="2" s="1"/>
  <c r="S79" i="2"/>
  <c r="T79" i="2"/>
  <c r="T80" i="2" l="1"/>
  <c r="J80" i="2"/>
  <c r="L80" i="2" s="1"/>
  <c r="I81" i="2" s="1"/>
  <c r="S80" i="2"/>
  <c r="X79" i="2"/>
  <c r="W80" i="2" l="1"/>
  <c r="K81" i="2"/>
  <c r="R81" i="2" s="1"/>
  <c r="J81" i="2"/>
  <c r="X80" i="2"/>
  <c r="L81" i="2" l="1"/>
  <c r="I82" i="2" s="1"/>
  <c r="W81" i="2"/>
  <c r="J82" i="2"/>
  <c r="K82" i="2"/>
  <c r="R82" i="2" s="1"/>
  <c r="W82" i="2" s="1"/>
  <c r="T81" i="2"/>
  <c r="S81" i="2"/>
  <c r="X81" i="2" s="1"/>
  <c r="S82" i="2" l="1"/>
  <c r="T82" i="2"/>
  <c r="L82" i="2"/>
  <c r="I83" i="2" s="1"/>
  <c r="K83" i="2" l="1"/>
  <c r="R83" i="2" s="1"/>
  <c r="J83" i="2"/>
  <c r="L83" i="2" s="1"/>
  <c r="I84" i="2" s="1"/>
  <c r="W83" i="2" l="1"/>
  <c r="X82" i="2"/>
  <c r="K84" i="2"/>
  <c r="R84" i="2" s="1"/>
  <c r="J84" i="2"/>
  <c r="L84" i="2" s="1"/>
  <c r="I85" i="2" s="1"/>
  <c r="T83" i="2"/>
  <c r="S83" i="2"/>
  <c r="X83" i="2" s="1"/>
  <c r="W84" i="2" l="1"/>
  <c r="K85" i="2"/>
  <c r="R85" i="2" s="1"/>
  <c r="J85" i="2"/>
  <c r="L85" i="2" s="1"/>
  <c r="I86" i="2" s="1"/>
  <c r="S84" i="2"/>
  <c r="T84" i="2"/>
  <c r="W85" i="2" l="1"/>
  <c r="X84" i="2"/>
  <c r="J86" i="2"/>
  <c r="K86" i="2"/>
  <c r="R86" i="2" s="1"/>
  <c r="W86" i="2" s="1"/>
  <c r="S85" i="2"/>
  <c r="T85" i="2"/>
  <c r="L86" i="2" l="1"/>
  <c r="I87" i="2" s="1"/>
  <c r="X85" i="2"/>
  <c r="J87" i="2"/>
  <c r="K87" i="2"/>
  <c r="R87" i="2" s="1"/>
  <c r="S86" i="2"/>
  <c r="T86" i="2"/>
  <c r="W87" i="2" l="1"/>
  <c r="X86" i="2"/>
  <c r="S87" i="2"/>
  <c r="T87" i="2"/>
  <c r="L87" i="2"/>
  <c r="I88" i="2" s="1"/>
  <c r="K88" i="2" l="1"/>
  <c r="R88" i="2" s="1"/>
  <c r="J88" i="2"/>
  <c r="L88" i="2" s="1"/>
  <c r="I89" i="2" s="1"/>
  <c r="X87" i="2"/>
  <c r="W88" i="2" l="1"/>
  <c r="J89" i="2"/>
  <c r="K89" i="2"/>
  <c r="R89" i="2" s="1"/>
  <c r="W89" i="2" s="1"/>
  <c r="T88" i="2"/>
  <c r="S88" i="2"/>
  <c r="X88" i="2" s="1"/>
  <c r="T89" i="2" l="1"/>
  <c r="S89" i="2"/>
  <c r="X89" i="2" s="1"/>
  <c r="L89" i="2"/>
  <c r="I90" i="2" s="1"/>
  <c r="K90" i="2" l="1"/>
  <c r="R90" i="2" s="1"/>
  <c r="J90" i="2"/>
  <c r="L90" i="2" l="1"/>
  <c r="I91" i="2" s="1"/>
  <c r="W90" i="2"/>
  <c r="K91" i="2"/>
  <c r="R91" i="2" s="1"/>
  <c r="J91" i="2"/>
  <c r="S90" i="2"/>
  <c r="T90" i="2"/>
  <c r="L91" i="2" l="1"/>
  <c r="I92" i="2" s="1"/>
  <c r="J92" i="2" s="1"/>
  <c r="W91" i="2"/>
  <c r="X90" i="2"/>
  <c r="S91" i="2"/>
  <c r="T91" i="2"/>
  <c r="K92" i="2" l="1"/>
  <c r="R92" i="2" s="1"/>
  <c r="W92" i="2" s="1"/>
  <c r="L92" i="2"/>
  <c r="I93" i="2" s="1"/>
  <c r="J93" i="2" s="1"/>
  <c r="X91" i="2"/>
  <c r="K93" i="2"/>
  <c r="R93" i="2" s="1"/>
  <c r="S92" i="2"/>
  <c r="T92" i="2"/>
  <c r="X92" i="2" s="1"/>
  <c r="L93" i="2" l="1"/>
  <c r="I94" i="2" s="1"/>
  <c r="W93" i="2"/>
  <c r="J94" i="2"/>
  <c r="K94" i="2"/>
  <c r="R94" i="2" s="1"/>
  <c r="W94" i="2" s="1"/>
  <c r="L94" i="2"/>
  <c r="I95" i="2" s="1"/>
  <c r="T93" i="2"/>
  <c r="S93" i="2"/>
  <c r="X93" i="2" l="1"/>
  <c r="K95" i="2"/>
  <c r="R95" i="2" s="1"/>
  <c r="J95" i="2"/>
  <c r="S94" i="2"/>
  <c r="T94" i="2"/>
  <c r="L95" i="2" l="1"/>
  <c r="I96" i="2" s="1"/>
  <c r="W95" i="2"/>
  <c r="X94" i="2"/>
  <c r="J96" i="2"/>
  <c r="K96" i="2"/>
  <c r="R96" i="2" s="1"/>
  <c r="W96" i="2" s="1"/>
  <c r="S95" i="2"/>
  <c r="T95" i="2"/>
  <c r="S96" i="2" l="1"/>
  <c r="T96" i="2"/>
  <c r="L96" i="2"/>
  <c r="I97" i="2" s="1"/>
  <c r="X95" i="2"/>
  <c r="X96" i="2" l="1"/>
  <c r="J97" i="2"/>
  <c r="K97" i="2"/>
  <c r="R97" i="2" s="1"/>
  <c r="W97" i="2" s="1"/>
  <c r="S97" i="2" l="1"/>
  <c r="T97" i="2"/>
  <c r="L97" i="2"/>
  <c r="I98" i="2" s="1"/>
  <c r="X97" i="2" l="1"/>
  <c r="J98" i="2"/>
  <c r="K98" i="2"/>
  <c r="R98" i="2" s="1"/>
  <c r="L98" i="2" l="1"/>
  <c r="I99" i="2" s="1"/>
  <c r="W98" i="2"/>
  <c r="T98" i="2"/>
  <c r="S98" i="2"/>
  <c r="X98" i="2" s="1"/>
  <c r="K99" i="2"/>
  <c r="R99" i="2" s="1"/>
  <c r="J99" i="2"/>
  <c r="W99" i="2" l="1"/>
  <c r="L99" i="2"/>
  <c r="I100" i="2" s="1"/>
  <c r="K100" i="2" s="1"/>
  <c r="R100" i="2" s="1"/>
  <c r="S99" i="2"/>
  <c r="T99" i="2"/>
  <c r="J100" i="2" l="1"/>
  <c r="L100" i="2" s="1"/>
  <c r="I101" i="2" s="1"/>
  <c r="W100" i="2"/>
  <c r="X99" i="2"/>
  <c r="S100" i="2"/>
  <c r="T100" i="2"/>
  <c r="X100" i="2" l="1"/>
  <c r="K101" i="2"/>
  <c r="R101" i="2" s="1"/>
  <c r="J101" i="2"/>
  <c r="L101" i="2" s="1"/>
  <c r="I102" i="2" s="1"/>
  <c r="J102" i="2" s="1"/>
  <c r="K102" i="2" l="1"/>
  <c r="R102" i="2" s="1"/>
  <c r="S102" i="2" s="1"/>
  <c r="W101" i="2"/>
  <c r="T101" i="2"/>
  <c r="S101" i="2"/>
  <c r="X101" i="2" s="1"/>
  <c r="T102" i="2" l="1"/>
  <c r="W102" i="2"/>
  <c r="X102" i="2" s="1"/>
  <c r="L102" i="2"/>
  <c r="I103" i="2" s="1"/>
  <c r="K103" i="2" l="1"/>
  <c r="R103" i="2" s="1"/>
  <c r="J103" i="2"/>
  <c r="L103" i="2" s="1"/>
  <c r="I104" i="2" s="1"/>
  <c r="K104" i="2" s="1"/>
  <c r="R104" i="2" s="1"/>
  <c r="S104" i="2" s="1"/>
  <c r="T104" i="2" l="1"/>
  <c r="J104" i="2"/>
  <c r="L104" i="2" s="1"/>
  <c r="I105" i="2" s="1"/>
  <c r="K105" i="2" s="1"/>
  <c r="R105" i="2" s="1"/>
  <c r="T105" i="2" s="1"/>
  <c r="W103" i="2"/>
  <c r="X103" i="2" s="1"/>
  <c r="T103" i="2"/>
  <c r="S103" i="2"/>
  <c r="W104" i="2"/>
  <c r="J105" i="2"/>
  <c r="L105" i="2" s="1"/>
  <c r="I106" i="2" s="1"/>
  <c r="K106" i="2" s="1"/>
  <c r="R106" i="2" s="1"/>
  <c r="X104" i="2"/>
  <c r="S105" i="2" l="1"/>
  <c r="W105" i="2"/>
  <c r="X105" i="2" s="1"/>
  <c r="J106" i="2"/>
  <c r="L106" i="2" s="1"/>
  <c r="I107" i="2" s="1"/>
  <c r="S106" i="2"/>
  <c r="T106" i="2"/>
  <c r="W106" i="2" l="1"/>
  <c r="J107" i="2"/>
  <c r="K107" i="2"/>
  <c r="R107" i="2" s="1"/>
  <c r="X106" i="2"/>
  <c r="L107" i="2"/>
  <c r="I108" i="2" s="1"/>
  <c r="S107" i="2" l="1"/>
  <c r="W107" i="2"/>
  <c r="X107" i="2" s="1"/>
  <c r="T107" i="2"/>
  <c r="K108" i="2"/>
  <c r="R108" i="2" s="1"/>
  <c r="J108" i="2"/>
  <c r="W108" i="2" l="1"/>
  <c r="L108" i="2"/>
  <c r="I109" i="2" s="1"/>
  <c r="J109" i="2" s="1"/>
  <c r="T108" i="2"/>
  <c r="S108" i="2"/>
  <c r="X108" i="2" l="1"/>
  <c r="K109" i="2"/>
  <c r="R109" i="2" s="1"/>
  <c r="T109" i="2"/>
  <c r="S109" i="2" l="1"/>
  <c r="W109" i="2"/>
  <c r="X109" i="2" s="1"/>
  <c r="L109" i="2"/>
  <c r="I110" i="2" s="1"/>
  <c r="K110" i="2" l="1"/>
  <c r="R110" i="2" s="1"/>
  <c r="J110" i="2"/>
  <c r="W110" i="2" l="1"/>
  <c r="L110" i="2"/>
  <c r="I111" i="2" s="1"/>
  <c r="J111" i="2" s="1"/>
  <c r="T110" i="2"/>
  <c r="S110" i="2"/>
  <c r="X110" i="2" s="1"/>
  <c r="K111" i="2" l="1"/>
  <c r="R111" i="2" s="1"/>
  <c r="W111" i="2" s="1"/>
  <c r="L111" i="2" l="1"/>
  <c r="I112" i="2" s="1"/>
  <c r="J112" i="2" s="1"/>
  <c r="S111" i="2"/>
  <c r="X111" i="2" s="1"/>
  <c r="T111" i="2"/>
  <c r="K112" i="2" l="1"/>
  <c r="R112" i="2" s="1"/>
  <c r="T112" i="2" s="1"/>
  <c r="L112" i="2"/>
  <c r="I113" i="2" s="1"/>
  <c r="S112" i="2" l="1"/>
  <c r="W112" i="2"/>
  <c r="X112" i="2" s="1"/>
  <c r="K113" i="2"/>
  <c r="R113" i="2" s="1"/>
  <c r="J113" i="2"/>
  <c r="L113" i="2"/>
  <c r="I114" i="2" s="1"/>
  <c r="J114" i="2" l="1"/>
  <c r="K114" i="2"/>
  <c r="R114" i="2" s="1"/>
  <c r="W113" i="2"/>
  <c r="X113" i="2" s="1"/>
  <c r="S113" i="2"/>
  <c r="T113" i="2"/>
  <c r="W114" i="2" l="1"/>
  <c r="T114" i="2"/>
  <c r="S114" i="2"/>
  <c r="X114" i="2" s="1"/>
  <c r="L114" i="2"/>
  <c r="I115" i="2" s="1"/>
  <c r="J115" i="2" l="1"/>
  <c r="K115" i="2"/>
  <c r="R115" i="2" s="1"/>
  <c r="W115" i="2" l="1"/>
  <c r="X115" i="2" s="1"/>
  <c r="T115" i="2"/>
  <c r="S115" i="2"/>
  <c r="L115" i="2"/>
  <c r="I116" i="2" s="1"/>
  <c r="J116" i="2" l="1"/>
  <c r="K116" i="2"/>
  <c r="R116" i="2" s="1"/>
  <c r="W116" i="2" l="1"/>
  <c r="X116" i="2" s="1"/>
  <c r="T116" i="2"/>
  <c r="S116" i="2"/>
  <c r="L116" i="2"/>
  <c r="I117" i="2" s="1"/>
  <c r="K117" i="2" l="1"/>
  <c r="R117" i="2" s="1"/>
  <c r="J117" i="2"/>
  <c r="L117" i="2" s="1"/>
  <c r="I118" i="2" s="1"/>
  <c r="K118" i="2" l="1"/>
  <c r="R118" i="2" s="1"/>
  <c r="J118" i="2"/>
  <c r="L118" i="2" s="1"/>
  <c r="I119" i="2" s="1"/>
  <c r="S117" i="2"/>
  <c r="T117" i="2"/>
  <c r="W117" i="2"/>
  <c r="X117" i="2" l="1"/>
  <c r="J119" i="2"/>
  <c r="K119" i="2"/>
  <c r="R119" i="2" s="1"/>
  <c r="S118" i="2"/>
  <c r="T118" i="2"/>
  <c r="W118" i="2"/>
  <c r="X118" i="2" s="1"/>
  <c r="L119" i="2" l="1"/>
  <c r="I120" i="2" s="1"/>
  <c r="J120" i="2" s="1"/>
  <c r="W119" i="2"/>
  <c r="T119" i="2"/>
  <c r="X119" i="2" s="1"/>
  <c r="S119" i="2"/>
  <c r="K120" i="2" l="1"/>
  <c r="R120" i="2" s="1"/>
  <c r="S120" i="2" s="1"/>
  <c r="L120" i="2" l="1"/>
  <c r="I121" i="2" s="1"/>
  <c r="W120" i="2"/>
  <c r="X120" i="2" s="1"/>
  <c r="T120" i="2"/>
  <c r="J121" i="2" l="1"/>
  <c r="K121" i="2"/>
  <c r="R121" i="2" s="1"/>
  <c r="L121" i="2" l="1"/>
  <c r="I122" i="2" s="1"/>
  <c r="J122" i="2" s="1"/>
  <c r="K122" i="2"/>
  <c r="R122" i="2" s="1"/>
  <c r="W122" i="2" s="1"/>
  <c r="W121" i="2"/>
  <c r="X121" i="2" s="1"/>
  <c r="S121" i="2"/>
  <c r="T121" i="2"/>
  <c r="T122" i="2"/>
  <c r="S122" i="2"/>
  <c r="L122" i="2"/>
  <c r="I123" i="2" s="1"/>
  <c r="K123" i="2" s="1"/>
  <c r="R123" i="2" s="1"/>
  <c r="X122" i="2" l="1"/>
  <c r="J123" i="2"/>
  <c r="W123" i="2" s="1"/>
  <c r="L123" i="2"/>
  <c r="I124" i="2" s="1"/>
  <c r="J124" i="2" s="1"/>
  <c r="S123" i="2"/>
  <c r="T123" i="2"/>
  <c r="K124" i="2" l="1"/>
  <c r="R124" i="2" s="1"/>
  <c r="W124" i="2" s="1"/>
  <c r="L124" i="2"/>
  <c r="I125" i="2" s="1"/>
  <c r="X123" i="2"/>
  <c r="S124" i="2"/>
  <c r="T124" i="2"/>
  <c r="K125" i="2" l="1"/>
  <c r="R125" i="2" s="1"/>
  <c r="J125" i="2"/>
  <c r="L125" i="2" s="1"/>
  <c r="I126" i="2" s="1"/>
  <c r="X124" i="2"/>
  <c r="W125" i="2" l="1"/>
  <c r="K126" i="2"/>
  <c r="R126" i="2" s="1"/>
  <c r="J126" i="2"/>
  <c r="T125" i="2"/>
  <c r="S125" i="2"/>
  <c r="W126" i="2" l="1"/>
  <c r="X125" i="2"/>
  <c r="L126" i="2"/>
  <c r="I127" i="2" s="1"/>
  <c r="J127" i="2" s="1"/>
  <c r="T126" i="2"/>
  <c r="S126" i="2"/>
  <c r="X126" i="2" l="1"/>
  <c r="K127" i="2"/>
  <c r="R127" i="2" s="1"/>
  <c r="S127" i="2" l="1"/>
  <c r="W127" i="2"/>
  <c r="T127" i="2"/>
  <c r="L127" i="2"/>
  <c r="I128" i="2" s="1"/>
  <c r="J128" i="2"/>
  <c r="K128" i="2"/>
  <c r="R128" i="2" s="1"/>
  <c r="W128" i="2" s="1"/>
  <c r="L128" i="2" l="1"/>
  <c r="I129" i="2" s="1"/>
  <c r="K129" i="2" s="1"/>
  <c r="R129" i="2" s="1"/>
  <c r="X127" i="2"/>
  <c r="T128" i="2"/>
  <c r="S128" i="2"/>
  <c r="X128" i="2" s="1"/>
  <c r="J129" i="2" l="1"/>
  <c r="L129" i="2" s="1"/>
  <c r="I130" i="2" s="1"/>
  <c r="T129" i="2"/>
  <c r="S129" i="2"/>
  <c r="W129" i="2" l="1"/>
  <c r="X129" i="2" s="1"/>
  <c r="K130" i="2"/>
  <c r="R130" i="2" s="1"/>
  <c r="J130" i="2"/>
  <c r="L130" i="2" s="1"/>
  <c r="I131" i="2" s="1"/>
  <c r="K131" i="2" s="1"/>
  <c r="R131" i="2" s="1"/>
  <c r="S130" i="2"/>
  <c r="T130" i="2"/>
  <c r="W130" i="2" l="1"/>
  <c r="X130" i="2" s="1"/>
  <c r="J131" i="2"/>
  <c r="L131" i="2" s="1"/>
  <c r="I132" i="2" s="1"/>
  <c r="J132" i="2" s="1"/>
  <c r="T131" i="2"/>
  <c r="S131" i="2"/>
  <c r="W131" i="2" l="1"/>
  <c r="K132" i="2"/>
  <c r="R132" i="2" s="1"/>
  <c r="W132" i="2" s="1"/>
  <c r="X131" i="2"/>
  <c r="S132" i="2" l="1"/>
  <c r="T132" i="2"/>
  <c r="L132" i="2"/>
  <c r="I133" i="2" s="1"/>
  <c r="J133" i="2" l="1"/>
  <c r="K133" i="2"/>
  <c r="R133" i="2" s="1"/>
  <c r="W133" i="2" s="1"/>
  <c r="X132" i="2"/>
  <c r="L133" i="2" l="1"/>
  <c r="I134" i="2" s="1"/>
  <c r="S133" i="2"/>
  <c r="T133" i="2"/>
  <c r="K134" i="2" l="1"/>
  <c r="R134" i="2" s="1"/>
  <c r="J134" i="2"/>
  <c r="L134" i="2" s="1"/>
  <c r="I135" i="2" s="1"/>
  <c r="W134" i="2" l="1"/>
  <c r="K135" i="2"/>
  <c r="R135" i="2" s="1"/>
  <c r="J135" i="2"/>
  <c r="L135" i="2"/>
  <c r="I136" i="2" s="1"/>
  <c r="T134" i="2"/>
  <c r="S134" i="2"/>
  <c r="X133" i="2"/>
  <c r="W135" i="2" l="1"/>
  <c r="X134" i="2"/>
  <c r="S135" i="2"/>
  <c r="T135" i="2"/>
  <c r="K136" i="2"/>
  <c r="R136" i="2" s="1"/>
  <c r="J136" i="2"/>
  <c r="L136" i="2" s="1"/>
  <c r="I137" i="2" s="1"/>
  <c r="W136" i="2" l="1"/>
  <c r="J137" i="2"/>
  <c r="K137" i="2"/>
  <c r="R137" i="2" s="1"/>
  <c r="S136" i="2"/>
  <c r="T136" i="2"/>
  <c r="L137" i="2" l="1"/>
  <c r="I138" i="2" s="1"/>
  <c r="K138" i="2" s="1"/>
  <c r="R138" i="2" s="1"/>
  <c r="W137" i="2"/>
  <c r="J138" i="2"/>
  <c r="X135" i="2"/>
  <c r="X136" i="2"/>
  <c r="S137" i="2"/>
  <c r="T137" i="2"/>
  <c r="T138" i="2" l="1"/>
  <c r="W138" i="2"/>
  <c r="S138" i="2"/>
  <c r="L138" i="2"/>
  <c r="I139" i="2" s="1"/>
  <c r="X137" i="2"/>
  <c r="J139" i="2"/>
  <c r="K139" i="2"/>
  <c r="R139" i="2" s="1"/>
  <c r="W139" i="2" s="1"/>
  <c r="L139" i="2" l="1"/>
  <c r="I140" i="2" s="1"/>
  <c r="X138" i="2"/>
  <c r="J140" i="2"/>
  <c r="K140" i="2"/>
  <c r="R140" i="2" s="1"/>
  <c r="W140" i="2" s="1"/>
  <c r="L140" i="2"/>
  <c r="I141" i="2" s="1"/>
  <c r="T139" i="2"/>
  <c r="S139" i="2"/>
  <c r="X139" i="2" s="1"/>
  <c r="K141" i="2" l="1"/>
  <c r="R141" i="2" s="1"/>
  <c r="J141" i="2"/>
  <c r="L141" i="2" s="1"/>
  <c r="I142" i="2" s="1"/>
  <c r="T140" i="2"/>
  <c r="S140" i="2"/>
  <c r="W141" i="2" l="1"/>
  <c r="X140" i="2"/>
  <c r="K142" i="2"/>
  <c r="R142" i="2" s="1"/>
  <c r="J142" i="2"/>
  <c r="S141" i="2"/>
  <c r="T141" i="2"/>
  <c r="W142" i="2" l="1"/>
  <c r="X141" i="2"/>
  <c r="L142" i="2"/>
  <c r="I143" i="2" s="1"/>
  <c r="T142" i="2"/>
  <c r="S142" i="2"/>
  <c r="X142" i="2" s="1"/>
  <c r="J143" i="2" l="1"/>
  <c r="K143" i="2"/>
  <c r="R143" i="2" s="1"/>
  <c r="W143" i="2" s="1"/>
  <c r="S143" i="2" l="1"/>
  <c r="T143" i="2"/>
  <c r="L143" i="2"/>
  <c r="I144" i="2" s="1"/>
  <c r="X143" i="2" l="1"/>
  <c r="K144" i="2"/>
  <c r="R144" i="2" s="1"/>
  <c r="J144" i="2"/>
  <c r="W144" i="2" l="1"/>
  <c r="T144" i="2"/>
  <c r="S144" i="2"/>
  <c r="L144" i="2"/>
  <c r="I145" i="2" s="1"/>
  <c r="X144" i="2" l="1"/>
  <c r="J145" i="2"/>
  <c r="K145" i="2"/>
  <c r="R145" i="2" s="1"/>
  <c r="W145" i="2" l="1"/>
  <c r="L145" i="2"/>
  <c r="I146" i="2" s="1"/>
  <c r="J146" i="2" s="1"/>
  <c r="S145" i="2"/>
  <c r="T145" i="2"/>
  <c r="K146" i="2" l="1"/>
  <c r="R146" i="2" s="1"/>
  <c r="T146" i="2" s="1"/>
  <c r="L146" i="2"/>
  <c r="I147" i="2" s="1"/>
  <c r="K147" i="2" s="1"/>
  <c r="R147" i="2" s="1"/>
  <c r="X145" i="2"/>
  <c r="J147" i="2"/>
  <c r="W146" i="2" l="1"/>
  <c r="S146" i="2"/>
  <c r="X146" i="2" s="1"/>
  <c r="W147" i="2"/>
  <c r="S147" i="2"/>
  <c r="T147" i="2"/>
  <c r="L147" i="2"/>
  <c r="I148" i="2" s="1"/>
  <c r="J148" i="2" l="1"/>
  <c r="K148" i="2"/>
  <c r="R148" i="2" s="1"/>
  <c r="X147" i="2"/>
  <c r="L148" i="2" l="1"/>
  <c r="I149" i="2" s="1"/>
  <c r="L149" i="2" s="1"/>
  <c r="I150" i="2" s="1"/>
  <c r="W148" i="2"/>
  <c r="T148" i="2"/>
  <c r="S148" i="2"/>
  <c r="X148" i="2" s="1"/>
  <c r="K149" i="2"/>
  <c r="R149" i="2" s="1"/>
  <c r="J149" i="2"/>
  <c r="W149" i="2" l="1"/>
  <c r="K150" i="2"/>
  <c r="R150" i="2" s="1"/>
  <c r="J150" i="2"/>
  <c r="T149" i="2"/>
  <c r="S149" i="2"/>
  <c r="X149" i="2" l="1"/>
  <c r="W150" i="2"/>
  <c r="L150" i="2"/>
  <c r="I151" i="2" s="1"/>
  <c r="J151" i="2" s="1"/>
  <c r="T150" i="2"/>
  <c r="S150" i="2"/>
  <c r="X150" i="2" s="1"/>
  <c r="K151" i="2" l="1"/>
  <c r="R151" i="2" s="1"/>
  <c r="T151" i="2" s="1"/>
  <c r="W151" i="2" l="1"/>
  <c r="S151" i="2"/>
  <c r="L151" i="2"/>
  <c r="I152" i="2" s="1"/>
  <c r="K152" i="2" s="1"/>
  <c r="R152" i="2" s="1"/>
  <c r="T152" i="2" s="1"/>
  <c r="J152" i="2"/>
  <c r="W152" i="2" s="1"/>
  <c r="L152" i="2"/>
  <c r="I153" i="2" s="1"/>
  <c r="J153" i="2"/>
  <c r="K153" i="2"/>
  <c r="R153" i="2" s="1"/>
  <c r="W153" i="2" s="1"/>
  <c r="L153" i="2"/>
  <c r="I154" i="2" s="1"/>
  <c r="X151" i="2"/>
  <c r="S152" i="2" l="1"/>
  <c r="X152" i="2"/>
  <c r="K154" i="2"/>
  <c r="R154" i="2" s="1"/>
  <c r="J154" i="2"/>
  <c r="L154" i="2" s="1"/>
  <c r="I155" i="2" s="1"/>
  <c r="S153" i="2"/>
  <c r="T153" i="2"/>
  <c r="W154" i="2" l="1"/>
  <c r="X153" i="2"/>
  <c r="K155" i="2"/>
  <c r="R155" i="2" s="1"/>
  <c r="J155" i="2"/>
  <c r="S154" i="2"/>
  <c r="T154" i="2"/>
  <c r="L155" i="2" l="1"/>
  <c r="I156" i="2" s="1"/>
  <c r="W155" i="2"/>
  <c r="X154" i="2"/>
  <c r="J156" i="2"/>
  <c r="K156" i="2"/>
  <c r="R156" i="2" s="1"/>
  <c r="W156" i="2" s="1"/>
  <c r="T155" i="2"/>
  <c r="S155" i="2"/>
  <c r="X155" i="2" s="1"/>
  <c r="T156" i="2" l="1"/>
  <c r="S156" i="2"/>
  <c r="X156" i="2" s="1"/>
  <c r="L156" i="2"/>
  <c r="I157" i="2" s="1"/>
  <c r="J157" i="2" l="1"/>
  <c r="K157" i="2"/>
  <c r="R157" i="2" s="1"/>
  <c r="W157" i="2" s="1"/>
  <c r="T157" i="2" l="1"/>
  <c r="S157" i="2"/>
  <c r="X157" i="2" s="1"/>
  <c r="L157" i="2"/>
  <c r="I158" i="2" s="1"/>
  <c r="J158" i="2" l="1"/>
  <c r="K158" i="2"/>
  <c r="R158" i="2" s="1"/>
  <c r="W158" i="2" l="1"/>
  <c r="L158" i="2"/>
  <c r="I159" i="2" s="1"/>
  <c r="J159" i="2" s="1"/>
  <c r="T158" i="2"/>
  <c r="S158" i="2"/>
  <c r="X158" i="2" l="1"/>
  <c r="K159" i="2"/>
  <c r="R159" i="2" l="1"/>
  <c r="L159" i="2"/>
  <c r="I160" i="2" s="1"/>
  <c r="K160" i="2" l="1"/>
  <c r="R160" i="2" s="1"/>
  <c r="J160" i="2"/>
  <c r="W159" i="2"/>
  <c r="X159" i="2" s="1"/>
  <c r="T159" i="2"/>
  <c r="S159" i="2"/>
  <c r="L160" i="2" l="1"/>
  <c r="I161" i="2" s="1"/>
  <c r="J161" i="2"/>
  <c r="K161" i="2"/>
  <c r="R161" i="2" s="1"/>
  <c r="W160" i="2"/>
  <c r="S160" i="2"/>
  <c r="T160" i="2"/>
  <c r="X160" i="2"/>
  <c r="W161" i="2" l="1"/>
  <c r="X161" i="2" s="1"/>
  <c r="S161" i="2"/>
  <c r="T161" i="2"/>
  <c r="L161" i="2"/>
  <c r="I162" i="2" s="1"/>
  <c r="J162" i="2" l="1"/>
  <c r="K162" i="2"/>
  <c r="R162" i="2" s="1"/>
  <c r="S162" i="2" l="1"/>
  <c r="W162" i="2"/>
  <c r="T162" i="2"/>
  <c r="L162" i="2"/>
  <c r="I163" i="2" s="1"/>
  <c r="J163" i="2" l="1"/>
  <c r="K163" i="2"/>
  <c r="R163" i="2" s="1"/>
  <c r="X162" i="2"/>
  <c r="L163" i="2" l="1"/>
  <c r="I164" i="2" s="1"/>
  <c r="K164" i="2" s="1"/>
  <c r="R164" i="2" s="1"/>
  <c r="W163" i="2"/>
  <c r="S163" i="2"/>
  <c r="T163" i="2"/>
  <c r="J164" i="2" l="1"/>
  <c r="W164" i="2" s="1"/>
  <c r="L164" i="2"/>
  <c r="I165" i="2" s="1"/>
  <c r="K165" i="2" s="1"/>
  <c r="R165" i="2" s="1"/>
  <c r="X163" i="2"/>
  <c r="T164" i="2"/>
  <c r="S164" i="2"/>
  <c r="J165" i="2" l="1"/>
  <c r="L165" i="2" s="1"/>
  <c r="I166" i="2" s="1"/>
  <c r="J166" i="2"/>
  <c r="K166" i="2"/>
  <c r="R166" i="2" s="1"/>
  <c r="L166" i="2"/>
  <c r="I167" i="2" s="1"/>
  <c r="W165" i="2"/>
  <c r="X165" i="2" s="1"/>
  <c r="S165" i="2"/>
  <c r="T165" i="2"/>
  <c r="X164" i="2"/>
  <c r="K167" i="2" l="1"/>
  <c r="R167" i="2" s="1"/>
  <c r="J167" i="2"/>
  <c r="W166" i="2"/>
  <c r="S166" i="2"/>
  <c r="T166" i="2"/>
  <c r="X166" i="2"/>
  <c r="L167" i="2" l="1"/>
  <c r="I168" i="2" s="1"/>
  <c r="K168" i="2"/>
  <c r="R168" i="2" s="1"/>
  <c r="J168" i="2"/>
  <c r="L168" i="2" s="1"/>
  <c r="I169" i="2" s="1"/>
  <c r="W167" i="2"/>
  <c r="X167" i="2" s="1"/>
  <c r="S167" i="2"/>
  <c r="T167" i="2"/>
  <c r="K169" i="2" l="1"/>
  <c r="R169" i="2" s="1"/>
  <c r="J169" i="2"/>
  <c r="S168" i="2"/>
  <c r="W168" i="2"/>
  <c r="X168" i="2" s="1"/>
  <c r="T168" i="2"/>
  <c r="L169" i="2" l="1"/>
  <c r="I170" i="2" s="1"/>
  <c r="J170" i="2"/>
  <c r="K170" i="2"/>
  <c r="R170" i="2" s="1"/>
  <c r="W169" i="2"/>
  <c r="T169" i="2"/>
  <c r="S169" i="2"/>
  <c r="X169" i="2" s="1"/>
  <c r="W170" i="2" l="1"/>
  <c r="X170" i="2" s="1"/>
  <c r="S170" i="2"/>
  <c r="T170" i="2"/>
  <c r="L170" i="2"/>
  <c r="I171" i="2" s="1"/>
  <c r="K171" i="2" l="1"/>
  <c r="R171" i="2" s="1"/>
  <c r="J171" i="2"/>
  <c r="L171" i="2" s="1"/>
  <c r="I172" i="2" s="1"/>
  <c r="K172" i="2" l="1"/>
  <c r="R172" i="2" s="1"/>
  <c r="J172" i="2"/>
  <c r="L172" i="2" s="1"/>
  <c r="I173" i="2" s="1"/>
  <c r="W171" i="2"/>
  <c r="T171" i="2"/>
  <c r="S171" i="2"/>
  <c r="X171" i="2" s="1"/>
  <c r="K173" i="2" l="1"/>
  <c r="R173" i="2" s="1"/>
  <c r="J173" i="2"/>
  <c r="L173" i="2"/>
  <c r="I174" i="2" s="1"/>
  <c r="W172" i="2"/>
  <c r="S172" i="2"/>
  <c r="T172" i="2"/>
  <c r="K174" i="2" l="1"/>
  <c r="R174" i="2" s="1"/>
  <c r="J174" i="2"/>
  <c r="L174" i="2" s="1"/>
  <c r="I175" i="2" s="1"/>
  <c r="W173" i="2"/>
  <c r="X173" i="2" s="1"/>
  <c r="S173" i="2"/>
  <c r="T173" i="2"/>
  <c r="X172" i="2"/>
  <c r="J175" i="2" l="1"/>
  <c r="K175" i="2"/>
  <c r="R175" i="2" s="1"/>
  <c r="W174" i="2"/>
  <c r="X174" i="2" s="1"/>
  <c r="S174" i="2"/>
  <c r="T174" i="2"/>
  <c r="W175" i="2" l="1"/>
  <c r="X175" i="2" s="1"/>
  <c r="T175" i="2"/>
  <c r="S175" i="2"/>
  <c r="L175" i="2"/>
  <c r="I176" i="2" s="1"/>
  <c r="J176" i="2" l="1"/>
  <c r="K176" i="2"/>
  <c r="R176" i="2" s="1"/>
  <c r="L176" i="2"/>
  <c r="I177" i="2" s="1"/>
  <c r="K177" i="2" l="1"/>
  <c r="R177" i="2" s="1"/>
  <c r="J177" i="2"/>
  <c r="W176" i="2"/>
  <c r="S176" i="2"/>
  <c r="T176" i="2"/>
  <c r="L177" i="2" l="1"/>
  <c r="I178" i="2" s="1"/>
  <c r="X176" i="2"/>
  <c r="K178" i="2"/>
  <c r="R178" i="2" s="1"/>
  <c r="J178" i="2"/>
  <c r="L178" i="2" s="1"/>
  <c r="I179" i="2" s="1"/>
  <c r="W177" i="2"/>
  <c r="T177" i="2"/>
  <c r="S177" i="2"/>
  <c r="K179" i="2" l="1"/>
  <c r="R179" i="2" s="1"/>
  <c r="J179" i="2"/>
  <c r="L179" i="2" s="1"/>
  <c r="I180" i="2" s="1"/>
  <c r="W178" i="2"/>
  <c r="X178" i="2" s="1"/>
  <c r="S178" i="2"/>
  <c r="T178" i="2"/>
  <c r="X177" i="2"/>
  <c r="K180" i="2" l="1"/>
  <c r="R180" i="2" s="1"/>
  <c r="J180" i="2"/>
  <c r="L180" i="2"/>
  <c r="I181" i="2" s="1"/>
  <c r="W179" i="2"/>
  <c r="X179" i="2" s="1"/>
  <c r="T179" i="2"/>
  <c r="S179" i="2"/>
  <c r="J181" i="2" l="1"/>
  <c r="K181" i="2"/>
  <c r="R181" i="2" s="1"/>
  <c r="L181" i="2"/>
  <c r="I182" i="2" s="1"/>
  <c r="T180" i="2"/>
  <c r="S180" i="2"/>
  <c r="W180" i="2"/>
  <c r="X180" i="2" l="1"/>
  <c r="W181" i="2"/>
  <c r="X181" i="2" s="1"/>
  <c r="T181" i="2"/>
  <c r="S181" i="2"/>
  <c r="K182" i="2"/>
  <c r="R182" i="2" s="1"/>
  <c r="J182" i="2"/>
  <c r="L182" i="2" s="1"/>
  <c r="I183" i="2" s="1"/>
  <c r="S182" i="2" l="1"/>
  <c r="T182" i="2"/>
  <c r="W182" i="2"/>
  <c r="J183" i="2"/>
  <c r="K183" i="2"/>
  <c r="R183" i="2" s="1"/>
  <c r="X182" i="2"/>
  <c r="L183" i="2" l="1"/>
  <c r="I184" i="2" s="1"/>
  <c r="K184" i="2" s="1"/>
  <c r="R184" i="2" s="1"/>
  <c r="J184" i="2"/>
  <c r="S183" i="2"/>
  <c r="W183" i="2"/>
  <c r="X183" i="2" s="1"/>
  <c r="T183" i="2"/>
  <c r="K189" i="2"/>
  <c r="R189" i="2" s="1"/>
  <c r="J189" i="2"/>
  <c r="L189" i="2" s="1"/>
  <c r="I190" i="2" s="1"/>
  <c r="W189" i="2" l="1"/>
  <c r="L184" i="2"/>
  <c r="I185" i="2" s="1"/>
  <c r="W184" i="2"/>
  <c r="X184" i="2" s="1"/>
  <c r="S184" i="2"/>
  <c r="T184" i="2"/>
  <c r="J185" i="2"/>
  <c r="K185" i="2"/>
  <c r="R185" i="2" s="1"/>
  <c r="K190" i="2"/>
  <c r="R190" i="2" s="1"/>
  <c r="J190" i="2"/>
  <c r="L190" i="2" s="1"/>
  <c r="I191" i="2" s="1"/>
  <c r="T189" i="2"/>
  <c r="S189" i="2"/>
  <c r="W190" i="2" l="1"/>
  <c r="L185" i="2"/>
  <c r="I186" i="2" s="1"/>
  <c r="J186" i="2" s="1"/>
  <c r="K186" i="2"/>
  <c r="R186" i="2" s="1"/>
  <c r="T186" i="2" s="1"/>
  <c r="W185" i="2"/>
  <c r="X185" i="2" s="1"/>
  <c r="S185" i="2"/>
  <c r="T185" i="2"/>
  <c r="J191" i="2"/>
  <c r="L191" i="2" s="1"/>
  <c r="I192" i="2" s="1"/>
  <c r="K191" i="2"/>
  <c r="R191" i="2" s="1"/>
  <c r="T190" i="2"/>
  <c r="S190" i="2"/>
  <c r="W186" i="2" l="1"/>
  <c r="X186" i="2" s="1"/>
  <c r="S186" i="2"/>
  <c r="L186" i="2"/>
  <c r="I187" i="2" s="1"/>
  <c r="K187" i="2"/>
  <c r="R187" i="2" s="1"/>
  <c r="T187" i="2" s="1"/>
  <c r="J187" i="2"/>
  <c r="L187" i="2"/>
  <c r="I188" i="2" s="1"/>
  <c r="J188" i="2" s="1"/>
  <c r="W191" i="2"/>
  <c r="J192" i="2"/>
  <c r="L192" i="2" s="1"/>
  <c r="I193" i="2" s="1"/>
  <c r="K192" i="2"/>
  <c r="R192" i="2" s="1"/>
  <c r="S191" i="2"/>
  <c r="T191" i="2"/>
  <c r="S187" i="2" l="1"/>
  <c r="W187" i="2"/>
  <c r="K188" i="2"/>
  <c r="R188" i="2" s="1"/>
  <c r="W188" i="2" s="1"/>
  <c r="W192" i="2"/>
  <c r="S188" i="2"/>
  <c r="T188" i="2"/>
  <c r="S192" i="2"/>
  <c r="T192" i="2"/>
  <c r="K193" i="2"/>
  <c r="R193" i="2" s="1"/>
  <c r="J193" i="2"/>
  <c r="L193" i="2" s="1"/>
  <c r="I194" i="2" s="1"/>
  <c r="L188" i="2" l="1"/>
  <c r="I189" i="2" s="1"/>
  <c r="W193" i="2"/>
  <c r="X187" i="2"/>
  <c r="X188" i="2"/>
  <c r="J194" i="2"/>
  <c r="K194" i="2"/>
  <c r="R194" i="2" s="1"/>
  <c r="W194" i="2" s="1"/>
  <c r="L194" i="2"/>
  <c r="I195" i="2" s="1"/>
  <c r="T193" i="2"/>
  <c r="S193" i="2"/>
  <c r="X190" i="2" l="1"/>
  <c r="X189" i="2"/>
  <c r="X191" i="2"/>
  <c r="X192" i="2"/>
  <c r="X193" i="2"/>
  <c r="K195" i="2"/>
  <c r="R195" i="2" s="1"/>
  <c r="J195" i="2"/>
  <c r="L195" i="2" s="1"/>
  <c r="I196" i="2" s="1"/>
  <c r="K196" i="2" s="1"/>
  <c r="R196" i="2" s="1"/>
  <c r="T194" i="2"/>
  <c r="S194" i="2"/>
  <c r="X194" i="2" s="1"/>
  <c r="J196" i="2"/>
  <c r="L196" i="2" s="1"/>
  <c r="I197" i="2" s="1"/>
  <c r="K197" i="2" s="1"/>
  <c r="R197" i="2" s="1"/>
  <c r="W195" i="2" l="1"/>
  <c r="S196" i="2"/>
  <c r="W196" i="2"/>
  <c r="T196" i="2"/>
  <c r="S195" i="2"/>
  <c r="T195" i="2"/>
  <c r="J197" i="2"/>
  <c r="W197" i="2" s="1"/>
  <c r="L197" i="2"/>
  <c r="I198" i="2" s="1"/>
  <c r="J198" i="2" s="1"/>
  <c r="T197" i="2"/>
  <c r="S197" i="2"/>
  <c r="X195" i="2" l="1"/>
  <c r="X197" i="2"/>
  <c r="K198" i="2"/>
  <c r="R198" i="2" s="1"/>
  <c r="L198" i="2"/>
  <c r="I199" i="2" s="1"/>
  <c r="J199" i="2" s="1"/>
  <c r="S198" i="2"/>
  <c r="T198" i="2" l="1"/>
  <c r="W198" i="2"/>
  <c r="X196" i="2"/>
  <c r="K199" i="2"/>
  <c r="R199" i="2" s="1"/>
  <c r="W199" i="2" s="1"/>
  <c r="X198" i="2"/>
  <c r="S199" i="2"/>
  <c r="T199" i="2"/>
  <c r="L199" i="2" l="1"/>
  <c r="I200" i="2" s="1"/>
  <c r="X199" i="2"/>
  <c r="J200" i="2" l="1"/>
  <c r="K200" i="2"/>
  <c r="R200" i="2" s="1"/>
  <c r="W200" i="2" l="1"/>
  <c r="L200" i="2"/>
  <c r="I201" i="2" s="1"/>
  <c r="K201" i="2" s="1"/>
  <c r="R201" i="2" s="1"/>
  <c r="S200" i="2"/>
  <c r="T200" i="2"/>
  <c r="J201" i="2" l="1"/>
  <c r="L201" i="2" s="1"/>
  <c r="I202" i="2" s="1"/>
  <c r="S201" i="2"/>
  <c r="T201" i="2"/>
  <c r="L202" i="2"/>
  <c r="I203" i="2" s="1"/>
  <c r="W201" i="2" l="1"/>
  <c r="K202" i="2"/>
  <c r="R202" i="2" s="1"/>
  <c r="J202" i="2"/>
  <c r="X200" i="2"/>
  <c r="X201" i="2"/>
  <c r="K203" i="2"/>
  <c r="R203" i="2" s="1"/>
  <c r="J203" i="2"/>
  <c r="L203" i="2" s="1"/>
  <c r="I204" i="2" s="1"/>
  <c r="W203" i="2" l="1"/>
  <c r="W202" i="2"/>
  <c r="T202" i="2"/>
  <c r="S202" i="2"/>
  <c r="X202" i="2" s="1"/>
  <c r="K204" i="2"/>
  <c r="R204" i="2" s="1"/>
  <c r="J204" i="2"/>
  <c r="L204" i="2" s="1"/>
  <c r="I205" i="2" s="1"/>
  <c r="T203" i="2"/>
  <c r="S203" i="2"/>
  <c r="W204" i="2" l="1"/>
  <c r="K205" i="2"/>
  <c r="R205" i="2" s="1"/>
  <c r="J205" i="2"/>
  <c r="L205" i="2" s="1"/>
  <c r="I206" i="2" s="1"/>
  <c r="S204" i="2"/>
  <c r="T204" i="2"/>
  <c r="X203" i="2"/>
  <c r="W205" i="2" l="1"/>
  <c r="X204" i="2"/>
  <c r="K206" i="2"/>
  <c r="R206" i="2" s="1"/>
  <c r="J206" i="2"/>
  <c r="L206" i="2" s="1"/>
  <c r="I207" i="2" s="1"/>
  <c r="S205" i="2"/>
  <c r="T205" i="2"/>
  <c r="W206" i="2" l="1"/>
  <c r="X205" i="2"/>
  <c r="T206" i="2"/>
  <c r="S206" i="2"/>
  <c r="J207" i="2"/>
  <c r="K207" i="2"/>
  <c r="R207" i="2" s="1"/>
  <c r="W207" i="2" s="1"/>
  <c r="L207" i="2"/>
  <c r="I208" i="2" s="1"/>
  <c r="K208" i="2" s="1"/>
  <c r="R208" i="2" s="1"/>
  <c r="X206" i="2" l="1"/>
  <c r="J208" i="2"/>
  <c r="W208" i="2" s="1"/>
  <c r="S207" i="2"/>
  <c r="T207" i="2"/>
  <c r="L208" i="2"/>
  <c r="I209" i="2" s="1"/>
  <c r="J209" i="2" s="1"/>
  <c r="S208" i="2"/>
  <c r="T208" i="2"/>
  <c r="X207" i="2" l="1"/>
  <c r="K209" i="2"/>
  <c r="R209" i="2" s="1"/>
  <c r="X208" i="2"/>
  <c r="S209" i="2" l="1"/>
  <c r="W209" i="2"/>
  <c r="L209" i="2"/>
  <c r="I210" i="2" s="1"/>
  <c r="J210" i="2" s="1"/>
  <c r="T209" i="2"/>
  <c r="X209" i="2" s="1"/>
  <c r="K210" i="2"/>
  <c r="R210" i="2" s="1"/>
  <c r="S210" i="2"/>
  <c r="L210" i="2"/>
  <c r="I211" i="2" s="1"/>
  <c r="T210" i="2" l="1"/>
  <c r="W210" i="2"/>
  <c r="J211" i="2"/>
  <c r="K211" i="2"/>
  <c r="R211" i="2" s="1"/>
  <c r="X210" i="2"/>
  <c r="W211" i="2" l="1"/>
  <c r="S211" i="2"/>
  <c r="T211" i="2"/>
  <c r="L211" i="2"/>
  <c r="I212" i="2" s="1"/>
  <c r="K212" i="2" l="1"/>
  <c r="R212" i="2" s="1"/>
  <c r="J212" i="2"/>
  <c r="L212" i="2" s="1"/>
  <c r="I213" i="2" s="1"/>
  <c r="X211" i="2"/>
  <c r="W212" i="2" l="1"/>
  <c r="K213" i="2"/>
  <c r="R213" i="2" s="1"/>
  <c r="J213" i="2"/>
  <c r="T212" i="2"/>
  <c r="S212" i="2"/>
  <c r="W213" i="2" l="1"/>
  <c r="L213" i="2"/>
  <c r="I214" i="2" s="1"/>
  <c r="K214" i="2" s="1"/>
  <c r="R214" i="2" s="1"/>
  <c r="X212" i="2"/>
  <c r="T213" i="2"/>
  <c r="S213" i="2"/>
  <c r="J214" i="2" l="1"/>
  <c r="W214" i="2" s="1"/>
  <c r="X213" i="2"/>
  <c r="T214" i="2"/>
  <c r="S214" i="2"/>
  <c r="L214" i="2"/>
  <c r="I215" i="2" s="1"/>
  <c r="X214" i="2" l="1"/>
  <c r="K215" i="2"/>
  <c r="R215" i="2" s="1"/>
  <c r="J215" i="2"/>
  <c r="W215" i="2" l="1"/>
  <c r="L215" i="2"/>
  <c r="I216" i="2" s="1"/>
  <c r="J216" i="2" s="1"/>
  <c r="T215" i="2"/>
  <c r="S215" i="2"/>
  <c r="K216" i="2" l="1"/>
  <c r="R216" i="2" s="1"/>
  <c r="X215" i="2"/>
  <c r="T216" i="2" l="1"/>
  <c r="W216" i="2"/>
  <c r="S216" i="2"/>
  <c r="X216" i="2" s="1"/>
  <c r="L216" i="2"/>
  <c r="I217" i="2" s="1"/>
  <c r="K217" i="2" l="1"/>
  <c r="R217" i="2" s="1"/>
  <c r="J217" i="2"/>
  <c r="L217" i="2" s="1"/>
  <c r="I218" i="2" s="1"/>
  <c r="W217" i="2" l="1"/>
  <c r="K218" i="2"/>
  <c r="R218" i="2" s="1"/>
  <c r="J218" i="2"/>
  <c r="L218" i="2" s="1"/>
  <c r="I219" i="2" s="1"/>
  <c r="J219" i="2" s="1"/>
  <c r="S217" i="2"/>
  <c r="T217" i="2"/>
  <c r="W218" i="2" l="1"/>
  <c r="K219" i="2"/>
  <c r="R219" i="2" s="1"/>
  <c r="W219" i="2" s="1"/>
  <c r="X217" i="2"/>
  <c r="T218" i="2"/>
  <c r="S218" i="2"/>
  <c r="X218" i="2" l="1"/>
  <c r="S219" i="2"/>
  <c r="T219" i="2"/>
  <c r="L219" i="2"/>
  <c r="I220" i="2" s="1"/>
  <c r="X219" i="2" l="1"/>
  <c r="J220" i="2"/>
  <c r="K220" i="2"/>
  <c r="R220" i="2" s="1"/>
  <c r="W220" i="2" s="1"/>
  <c r="L220" i="2" l="1"/>
  <c r="I221" i="2" s="1"/>
  <c r="J221" i="2" s="1"/>
  <c r="T220" i="2"/>
  <c r="S220" i="2"/>
  <c r="X220" i="2" s="1"/>
  <c r="K221" i="2" l="1"/>
  <c r="R221" i="2" s="1"/>
  <c r="W221" i="2" s="1"/>
  <c r="L221" i="2"/>
  <c r="I222" i="2" s="1"/>
  <c r="K222" i="2" s="1"/>
  <c r="R222" i="2" s="1"/>
  <c r="S221" i="2"/>
  <c r="T221" i="2"/>
  <c r="J222" i="2" l="1"/>
  <c r="L222" i="2" s="1"/>
  <c r="I223" i="2" s="1"/>
  <c r="X221" i="2"/>
  <c r="T222" i="2"/>
  <c r="S222" i="2"/>
  <c r="W222" i="2" l="1"/>
  <c r="X222" i="2"/>
  <c r="J223" i="2"/>
  <c r="K223" i="2"/>
  <c r="R223" i="2" s="1"/>
  <c r="W223" i="2" l="1"/>
  <c r="L223" i="2"/>
  <c r="I224" i="2" s="1"/>
  <c r="T223" i="2"/>
  <c r="S223" i="2"/>
  <c r="X223" i="2" s="1"/>
  <c r="K224" i="2"/>
  <c r="R224" i="2" s="1"/>
  <c r="J224" i="2"/>
  <c r="L224" i="2" s="1"/>
  <c r="I225" i="2" s="1"/>
  <c r="W224" i="2" l="1"/>
  <c r="J225" i="2"/>
  <c r="K225" i="2"/>
  <c r="R225" i="2" s="1"/>
  <c r="W225" i="2" s="1"/>
  <c r="T224" i="2"/>
  <c r="S224" i="2"/>
  <c r="X224" i="2" s="1"/>
  <c r="T225" i="2" l="1"/>
  <c r="S225" i="2"/>
  <c r="X225" i="2" s="1"/>
  <c r="L225" i="2"/>
  <c r="I226" i="2" s="1"/>
  <c r="J226" i="2" l="1"/>
  <c r="K226" i="2"/>
  <c r="R226" i="2" s="1"/>
  <c r="L226" i="2"/>
  <c r="I227" i="2" s="1"/>
  <c r="W226" i="2" l="1"/>
  <c r="J227" i="2"/>
  <c r="K227" i="2"/>
  <c r="R227" i="2" s="1"/>
  <c r="S226" i="2"/>
  <c r="T226" i="2"/>
  <c r="W227" i="2" l="1"/>
  <c r="X226" i="2"/>
  <c r="T227" i="2"/>
  <c r="S227" i="2"/>
  <c r="L227" i="2"/>
  <c r="I228" i="2" s="1"/>
  <c r="X227" i="2" l="1"/>
  <c r="J228" i="2"/>
  <c r="K228" i="2"/>
  <c r="R228" i="2" s="1"/>
  <c r="W228" i="2" s="1"/>
  <c r="L228" i="2" l="1"/>
  <c r="I229" i="2" s="1"/>
  <c r="K229" i="2"/>
  <c r="R229" i="2" s="1"/>
  <c r="J229" i="2"/>
  <c r="L229" i="2"/>
  <c r="I230" i="2" s="1"/>
  <c r="J230" i="2" s="1"/>
  <c r="T228" i="2"/>
  <c r="S228" i="2"/>
  <c r="X228" i="2" s="1"/>
  <c r="K230" i="2"/>
  <c r="R230" i="2" s="1"/>
  <c r="W229" i="2" l="1"/>
  <c r="S230" i="2"/>
  <c r="W230" i="2"/>
  <c r="S229" i="2"/>
  <c r="T229" i="2"/>
  <c r="T230" i="2"/>
  <c r="L230" i="2"/>
  <c r="I231" i="2" s="1"/>
  <c r="J231" i="2" s="1"/>
  <c r="X229" i="2" l="1"/>
  <c r="K231" i="2"/>
  <c r="R231" i="2" s="1"/>
  <c r="W231" i="2" s="1"/>
  <c r="L231" i="2"/>
  <c r="I232" i="2" s="1"/>
  <c r="X230" i="2" l="1"/>
  <c r="T231" i="2"/>
  <c r="S231" i="2"/>
  <c r="X231" i="2" s="1"/>
  <c r="J232" i="2"/>
  <c r="K232" i="2"/>
  <c r="R232" i="2" s="1"/>
  <c r="W232" i="2" l="1"/>
  <c r="T232" i="2"/>
  <c r="S232" i="2"/>
  <c r="L232" i="2"/>
  <c r="I233" i="2" s="1"/>
  <c r="X232" i="2" l="1"/>
  <c r="J233" i="2"/>
  <c r="K233" i="2"/>
  <c r="R233" i="2" s="1"/>
  <c r="W233" i="2" s="1"/>
  <c r="S233" i="2" l="1"/>
  <c r="T233" i="2"/>
  <c r="L233" i="2"/>
  <c r="I234" i="2" s="1"/>
  <c r="J234" i="2" l="1"/>
  <c r="K234" i="2"/>
  <c r="R234" i="2" s="1"/>
  <c r="X233" i="2"/>
  <c r="W234" i="2" l="1"/>
  <c r="L234" i="2"/>
  <c r="I235" i="2" s="1"/>
  <c r="J235" i="2" s="1"/>
  <c r="S234" i="2"/>
  <c r="T234" i="2"/>
  <c r="K235" i="2" l="1"/>
  <c r="R235" i="2" s="1"/>
  <c r="W235" i="2" s="1"/>
  <c r="X234" i="2"/>
  <c r="T235" i="2"/>
  <c r="S235" i="2"/>
  <c r="X235" i="2" s="1"/>
  <c r="L235" i="2" l="1"/>
  <c r="I236" i="2" s="1"/>
  <c r="K236" i="2" l="1"/>
  <c r="R236" i="2" s="1"/>
  <c r="J236" i="2"/>
  <c r="W236" i="2" l="1"/>
  <c r="L236" i="2"/>
  <c r="I237" i="2" s="1"/>
  <c r="J237" i="2" s="1"/>
  <c r="T236" i="2"/>
  <c r="S236" i="2"/>
  <c r="X236" i="2" s="1"/>
  <c r="K237" i="2" l="1"/>
  <c r="R237" i="2" s="1"/>
  <c r="W237" i="2" s="1"/>
  <c r="L237" i="2"/>
  <c r="I238" i="2" s="1"/>
  <c r="J238" i="2" l="1"/>
  <c r="K238" i="2"/>
  <c r="R238" i="2" s="1"/>
  <c r="T237" i="2"/>
  <c r="S237" i="2"/>
  <c r="X237" i="2" s="1"/>
  <c r="W238" i="2" l="1"/>
  <c r="L238" i="2"/>
  <c r="I239" i="2" s="1"/>
  <c r="K239" i="2" s="1"/>
  <c r="R239" i="2" s="1"/>
  <c r="S238" i="2"/>
  <c r="T238" i="2"/>
  <c r="J239" i="2" l="1"/>
  <c r="L239" i="2" s="1"/>
  <c r="I240" i="2" s="1"/>
  <c r="J240" i="2" s="1"/>
  <c r="X238" i="2"/>
  <c r="T239" i="2"/>
  <c r="S239" i="2"/>
  <c r="W239" i="2" l="1"/>
  <c r="K240" i="2"/>
  <c r="R240" i="2" s="1"/>
  <c r="W240" i="2" s="1"/>
  <c r="X239" i="2"/>
  <c r="T240" i="2"/>
  <c r="S240" i="2"/>
  <c r="X240" i="2" s="1"/>
  <c r="L240" i="2"/>
  <c r="I241" i="2" s="1"/>
  <c r="K241" i="2" l="1"/>
  <c r="R241" i="2" s="1"/>
  <c r="J241" i="2"/>
  <c r="W241" i="2" l="1"/>
  <c r="L241" i="2"/>
  <c r="I242" i="2" s="1"/>
  <c r="K242" i="2" s="1"/>
  <c r="R242" i="2" s="1"/>
  <c r="S241" i="2"/>
  <c r="T241" i="2"/>
  <c r="J242" i="2"/>
  <c r="W242" i="2" l="1"/>
  <c r="L242" i="2"/>
  <c r="I243" i="2" s="1"/>
  <c r="K243" i="2" s="1"/>
  <c r="J243" i="2"/>
  <c r="T242" i="2"/>
  <c r="S242" i="2"/>
  <c r="X241" i="2"/>
  <c r="R243" i="2" l="1"/>
  <c r="W243" i="2" s="1"/>
  <c r="L243" i="2"/>
  <c r="I244" i="2" s="1"/>
  <c r="X242" i="2"/>
  <c r="S243" i="2"/>
  <c r="T243" i="2"/>
  <c r="J244" i="2" l="1"/>
  <c r="K244" i="2"/>
  <c r="R244" i="2" s="1"/>
  <c r="W244" i="2" s="1"/>
  <c r="X243" i="2"/>
  <c r="L244" i="2" l="1"/>
  <c r="I245" i="2" s="1"/>
  <c r="S244" i="2"/>
  <c r="T244" i="2"/>
  <c r="X244" i="2" l="1"/>
  <c r="K245" i="2"/>
  <c r="R245" i="2" s="1"/>
  <c r="J245" i="2"/>
  <c r="W245" i="2" l="1"/>
  <c r="S245" i="2"/>
  <c r="T245" i="2"/>
  <c r="L245" i="2"/>
  <c r="I246" i="2" s="1"/>
  <c r="J246" i="2" l="1"/>
  <c r="K246" i="2"/>
  <c r="R246" i="2" s="1"/>
  <c r="W246" i="2" s="1"/>
  <c r="X245" i="2"/>
  <c r="K249" i="2"/>
  <c r="R249" i="2" s="1"/>
  <c r="J249" i="2"/>
  <c r="L249" i="2" s="1"/>
  <c r="I250" i="2" s="1"/>
  <c r="W249" i="2" l="1"/>
  <c r="T246" i="2"/>
  <c r="S246" i="2"/>
  <c r="X246" i="2" s="1"/>
  <c r="L246" i="2"/>
  <c r="I247" i="2" s="1"/>
  <c r="J250" i="2"/>
  <c r="K250" i="2"/>
  <c r="R250" i="2" s="1"/>
  <c r="W250" i="2" s="1"/>
  <c r="T249" i="2"/>
  <c r="S249" i="2"/>
  <c r="K247" i="2" l="1"/>
  <c r="R247" i="2" s="1"/>
  <c r="J247" i="2"/>
  <c r="L247" i="2" s="1"/>
  <c r="I248" i="2" s="1"/>
  <c r="S250" i="2"/>
  <c r="T250" i="2"/>
  <c r="L250" i="2"/>
  <c r="I251" i="2" s="1"/>
  <c r="W247" i="2" l="1"/>
  <c r="K248" i="2"/>
  <c r="R248" i="2" s="1"/>
  <c r="J248" i="2"/>
  <c r="L248" i="2" s="1"/>
  <c r="I249" i="2" s="1"/>
  <c r="S247" i="2"/>
  <c r="T247" i="2"/>
  <c r="K251" i="2"/>
  <c r="R251" i="2" s="1"/>
  <c r="J251" i="2"/>
  <c r="L251" i="2" s="1"/>
  <c r="I252" i="2" s="1"/>
  <c r="W251" i="2" l="1"/>
  <c r="W248" i="2"/>
  <c r="T248" i="2"/>
  <c r="S248" i="2"/>
  <c r="K252" i="2"/>
  <c r="R252" i="2" s="1"/>
  <c r="J252" i="2"/>
  <c r="S251" i="2"/>
  <c r="T251" i="2"/>
  <c r="W252" i="2" l="1"/>
  <c r="X248" i="2"/>
  <c r="X247" i="2"/>
  <c r="X249" i="2"/>
  <c r="L252" i="2"/>
  <c r="I253" i="2" s="1"/>
  <c r="X251" i="2"/>
  <c r="J253" i="2"/>
  <c r="K253" i="2"/>
  <c r="R253" i="2" s="1"/>
  <c r="W253" i="2" s="1"/>
  <c r="T252" i="2"/>
  <c r="S252" i="2"/>
  <c r="X250" i="2" l="1"/>
  <c r="X252" i="2"/>
  <c r="L253" i="2"/>
  <c r="I254" i="2" s="1"/>
  <c r="K254" i="2" s="1"/>
  <c r="R254" i="2" s="1"/>
  <c r="S253" i="2"/>
  <c r="T253" i="2"/>
  <c r="J254" i="2" l="1"/>
  <c r="W254" i="2" s="1"/>
  <c r="X253" i="2"/>
  <c r="L254" i="2"/>
  <c r="I255" i="2" s="1"/>
  <c r="T254" i="2"/>
  <c r="S254" i="2"/>
  <c r="X254" i="2" l="1"/>
  <c r="K255" i="2"/>
  <c r="R255" i="2" s="1"/>
  <c r="J255" i="2"/>
  <c r="L255" i="2" s="1"/>
  <c r="I256" i="2" s="1"/>
  <c r="W255" i="2" l="1"/>
  <c r="K256" i="2"/>
  <c r="R256" i="2" s="1"/>
  <c r="J256" i="2"/>
  <c r="L256" i="2" s="1"/>
  <c r="I257" i="2" s="1"/>
  <c r="T255" i="2"/>
  <c r="S255" i="2"/>
  <c r="W256" i="2" l="1"/>
  <c r="X255" i="2"/>
  <c r="K257" i="2"/>
  <c r="R257" i="2" s="1"/>
  <c r="J257" i="2"/>
  <c r="L257" i="2"/>
  <c r="I258" i="2" s="1"/>
  <c r="S256" i="2"/>
  <c r="T256" i="2"/>
  <c r="W257" i="2" l="1"/>
  <c r="X256" i="2"/>
  <c r="K258" i="2"/>
  <c r="R258" i="2" s="1"/>
  <c r="J258" i="2"/>
  <c r="L258" i="2" s="1"/>
  <c r="I259" i="2" s="1"/>
  <c r="T257" i="2"/>
  <c r="S257" i="2"/>
  <c r="W258" i="2" l="1"/>
  <c r="X257" i="2"/>
  <c r="J259" i="2"/>
  <c r="K259" i="2"/>
  <c r="R259" i="2" s="1"/>
  <c r="S258" i="2"/>
  <c r="T258" i="2"/>
  <c r="W259" i="2" l="1"/>
  <c r="L259" i="2"/>
  <c r="I260" i="2" s="1"/>
  <c r="K260" i="2"/>
  <c r="R260" i="2" s="1"/>
  <c r="J260" i="2"/>
  <c r="X258" i="2"/>
  <c r="S259" i="2"/>
  <c r="T259" i="2"/>
  <c r="W260" i="2" l="1"/>
  <c r="L260" i="2"/>
  <c r="I261" i="2" s="1"/>
  <c r="J261" i="2" s="1"/>
  <c r="X259" i="2"/>
  <c r="S260" i="2"/>
  <c r="T260" i="2"/>
  <c r="K261" i="2" l="1"/>
  <c r="R261" i="2" s="1"/>
  <c r="W261" i="2" s="1"/>
  <c r="X260" i="2"/>
  <c r="L261" i="2"/>
  <c r="I262" i="2" s="1"/>
  <c r="J262" i="2" s="1"/>
  <c r="S261" i="2"/>
  <c r="T261" i="2"/>
  <c r="K262" i="2" l="1"/>
  <c r="R262" i="2" s="1"/>
  <c r="W262" i="2" s="1"/>
  <c r="L262" i="2"/>
  <c r="I263" i="2" s="1"/>
  <c r="K263" i="2"/>
  <c r="R263" i="2" s="1"/>
  <c r="J263" i="2"/>
  <c r="T262" i="2"/>
  <c r="S262" i="2"/>
  <c r="X261" i="2"/>
  <c r="W263" i="2" l="1"/>
  <c r="X262" i="2"/>
  <c r="L263" i="2"/>
  <c r="I264" i="2" s="1"/>
  <c r="J264" i="2"/>
  <c r="K264" i="2"/>
  <c r="R264" i="2" s="1"/>
  <c r="T263" i="2"/>
  <c r="S263" i="2"/>
  <c r="S264" i="2" l="1"/>
  <c r="W264" i="2"/>
  <c r="T264" i="2"/>
  <c r="L264" i="2"/>
  <c r="I265" i="2" s="1"/>
  <c r="J265" i="2" s="1"/>
  <c r="X263" i="2"/>
  <c r="X264" i="2" l="1"/>
  <c r="K265" i="2"/>
  <c r="R265" i="2" s="1"/>
  <c r="W265" i="2" s="1"/>
  <c r="L265" i="2" l="1"/>
  <c r="I266" i="2" s="1"/>
  <c r="S265" i="2"/>
  <c r="T265" i="2"/>
  <c r="J266" i="2" l="1"/>
  <c r="K266" i="2"/>
  <c r="R266" i="2" s="1"/>
  <c r="W266" i="2" s="1"/>
  <c r="X265" i="2"/>
  <c r="S266" i="2" l="1"/>
  <c r="T266" i="2"/>
  <c r="L266" i="2"/>
  <c r="I267" i="2" s="1"/>
  <c r="J267" i="2" l="1"/>
  <c r="K267" i="2"/>
  <c r="R267" i="2" s="1"/>
  <c r="W267" i="2" s="1"/>
  <c r="L267" i="2"/>
  <c r="I268" i="2" s="1"/>
  <c r="X266" i="2"/>
  <c r="J268" i="2" l="1"/>
  <c r="K268" i="2"/>
  <c r="R268" i="2" s="1"/>
  <c r="W268" i="2" s="1"/>
  <c r="T267" i="2"/>
  <c r="S267" i="2"/>
  <c r="X267" i="2" s="1"/>
  <c r="T268" i="2" l="1"/>
  <c r="S268" i="2"/>
  <c r="X268" i="2" s="1"/>
  <c r="L268" i="2"/>
  <c r="I269" i="2" s="1"/>
  <c r="J269" i="2" l="1"/>
  <c r="K269" i="2"/>
  <c r="R269" i="2" s="1"/>
  <c r="W269" i="2" s="1"/>
  <c r="L269" i="2"/>
  <c r="I270" i="2" s="1"/>
  <c r="J270" i="2" l="1"/>
  <c r="L270" i="2" s="1"/>
  <c r="I271" i="2" s="1"/>
  <c r="K271" i="2" s="1"/>
  <c r="R271" i="2" s="1"/>
  <c r="K270" i="2"/>
  <c r="R270" i="2" s="1"/>
  <c r="W270" i="2" s="1"/>
  <c r="S269" i="2"/>
  <c r="T269" i="2"/>
  <c r="J271" i="2"/>
  <c r="L271" i="2"/>
  <c r="I272" i="2" s="1"/>
  <c r="K272" i="2" s="1"/>
  <c r="R272" i="2" s="1"/>
  <c r="S271" i="2" l="1"/>
  <c r="W271" i="2"/>
  <c r="T271" i="2"/>
  <c r="J272" i="2"/>
  <c r="W272" i="2" s="1"/>
  <c r="X269" i="2"/>
  <c r="S270" i="2"/>
  <c r="T270" i="2"/>
  <c r="L272" i="2"/>
  <c r="I273" i="2" s="1"/>
  <c r="K273" i="2" s="1"/>
  <c r="R273" i="2" s="1"/>
  <c r="S272" i="2"/>
  <c r="T272" i="2"/>
  <c r="X270" i="2" l="1"/>
  <c r="J273" i="2"/>
  <c r="L273" i="2" s="1"/>
  <c r="I274" i="2" s="1"/>
  <c r="K274" i="2" s="1"/>
  <c r="R274" i="2" s="1"/>
  <c r="X272" i="2"/>
  <c r="S273" i="2"/>
  <c r="T273" i="2"/>
  <c r="W273" i="2" l="1"/>
  <c r="X271" i="2"/>
  <c r="J274" i="2"/>
  <c r="W274" i="2" s="1"/>
  <c r="L274" i="2"/>
  <c r="I275" i="2" s="1"/>
  <c r="K275" i="2" s="1"/>
  <c r="R275" i="2" s="1"/>
  <c r="X273" i="2"/>
  <c r="S274" i="2"/>
  <c r="T274" i="2"/>
  <c r="J275" i="2" l="1"/>
  <c r="L275" i="2" s="1"/>
  <c r="I276" i="2" s="1"/>
  <c r="K276" i="2" s="1"/>
  <c r="R276" i="2" s="1"/>
  <c r="X274" i="2"/>
  <c r="T275" i="2"/>
  <c r="S275" i="2"/>
  <c r="W275" i="2" l="1"/>
  <c r="J276" i="2"/>
  <c r="W276" i="2" s="1"/>
  <c r="L276" i="2"/>
  <c r="I277" i="2" s="1"/>
  <c r="J277" i="2" s="1"/>
  <c r="X275" i="2"/>
  <c r="T276" i="2"/>
  <c r="S276" i="2"/>
  <c r="K277" i="2" l="1"/>
  <c r="R277" i="2" s="1"/>
  <c r="L277" i="2"/>
  <c r="I278" i="2" s="1"/>
  <c r="K278" i="2" s="1"/>
  <c r="R278" i="2" s="1"/>
  <c r="X276" i="2"/>
  <c r="T277" i="2" l="1"/>
  <c r="W277" i="2"/>
  <c r="S277" i="2"/>
  <c r="J278" i="2"/>
  <c r="W278" i="2" s="1"/>
  <c r="L278" i="2"/>
  <c r="I279" i="2" s="1"/>
  <c r="J279" i="2" s="1"/>
  <c r="K279" i="2"/>
  <c r="R279" i="2" s="1"/>
  <c r="W279" i="2" s="1"/>
  <c r="S278" i="2"/>
  <c r="T278" i="2"/>
  <c r="X277" i="2"/>
  <c r="X278" i="2" l="1"/>
  <c r="S279" i="2"/>
  <c r="T279" i="2"/>
  <c r="L279" i="2"/>
  <c r="I280" i="2" s="1"/>
  <c r="J280" i="2" l="1"/>
  <c r="K280" i="2"/>
  <c r="R280" i="2" s="1"/>
  <c r="W280" i="2" s="1"/>
  <c r="X279" i="2"/>
  <c r="L280" i="2" l="1"/>
  <c r="I281" i="2" s="1"/>
  <c r="K281" i="2" s="1"/>
  <c r="R281" i="2" s="1"/>
  <c r="T280" i="2"/>
  <c r="S280" i="2"/>
  <c r="J281" i="2" l="1"/>
  <c r="W281" i="2" s="1"/>
  <c r="L281" i="2"/>
  <c r="I282" i="2" s="1"/>
  <c r="J282" i="2" s="1"/>
  <c r="X280" i="2"/>
  <c r="S281" i="2"/>
  <c r="T281" i="2"/>
  <c r="K282" i="2" l="1"/>
  <c r="R282" i="2" s="1"/>
  <c r="W282" i="2" s="1"/>
  <c r="T282" i="2"/>
  <c r="S282" i="2"/>
  <c r="X281" i="2"/>
  <c r="L282" i="2"/>
  <c r="I283" i="2" s="1"/>
  <c r="X282" i="2" l="1"/>
  <c r="J283" i="2"/>
  <c r="K283" i="2"/>
  <c r="R283" i="2" s="1"/>
  <c r="W283" i="2" s="1"/>
  <c r="S283" i="2" l="1"/>
  <c r="T283" i="2"/>
  <c r="L283" i="2"/>
  <c r="I284" i="2" s="1"/>
  <c r="J284" i="2" l="1"/>
  <c r="K284" i="2"/>
  <c r="R284" i="2" s="1"/>
  <c r="X283" i="2"/>
  <c r="W284" i="2" l="1"/>
  <c r="S284" i="2"/>
  <c r="T284" i="2"/>
  <c r="L284" i="2"/>
  <c r="I285" i="2" s="1"/>
  <c r="J285" i="2" l="1"/>
  <c r="K285" i="2"/>
  <c r="R285" i="2" s="1"/>
  <c r="W285" i="2" s="1"/>
  <c r="X284" i="2"/>
  <c r="L285" i="2" l="1"/>
  <c r="I286" i="2" s="1"/>
  <c r="K286" i="2" s="1"/>
  <c r="R286" i="2" s="1"/>
  <c r="T285" i="2"/>
  <c r="S285" i="2"/>
  <c r="J286" i="2" l="1"/>
  <c r="W286" i="2" s="1"/>
  <c r="L286" i="2"/>
  <c r="I287" i="2" s="1"/>
  <c r="J287" i="2" s="1"/>
  <c r="X285" i="2"/>
  <c r="K287" i="2"/>
  <c r="R287" i="2" s="1"/>
  <c r="W287" i="2" s="1"/>
  <c r="T286" i="2"/>
  <c r="S286" i="2"/>
  <c r="X286" i="2" l="1"/>
  <c r="S287" i="2"/>
  <c r="T287" i="2"/>
  <c r="L287" i="2"/>
  <c r="I288" i="2" s="1"/>
  <c r="J288" i="2" l="1"/>
  <c r="K288" i="2"/>
  <c r="R288" i="2" s="1"/>
  <c r="W288" i="2" s="1"/>
  <c r="X287" i="2"/>
  <c r="S288" i="2" l="1"/>
  <c r="T288" i="2"/>
  <c r="L288" i="2"/>
  <c r="I289" i="2" s="1"/>
  <c r="K289" i="2" l="1"/>
  <c r="R289" i="2" s="1"/>
  <c r="J289" i="2"/>
  <c r="L289" i="2" s="1"/>
  <c r="I290" i="2" s="1"/>
  <c r="X288" i="2"/>
  <c r="W289" i="2" l="1"/>
  <c r="J290" i="2"/>
  <c r="K290" i="2"/>
  <c r="R290" i="2" s="1"/>
  <c r="T289" i="2"/>
  <c r="S289" i="2"/>
  <c r="W290" i="2" l="1"/>
  <c r="X289" i="2"/>
  <c r="S290" i="2"/>
  <c r="T290" i="2"/>
  <c r="L290" i="2"/>
  <c r="I291" i="2" s="1"/>
  <c r="K291" i="2" l="1"/>
  <c r="R291" i="2" s="1"/>
  <c r="J291" i="2"/>
  <c r="L291" i="2" s="1"/>
  <c r="I292" i="2" s="1"/>
  <c r="X290" i="2"/>
  <c r="W291" i="2" l="1"/>
  <c r="J292" i="2"/>
  <c r="K292" i="2"/>
  <c r="R292" i="2" s="1"/>
  <c r="T291" i="2"/>
  <c r="S291" i="2"/>
  <c r="W292" i="2" l="1"/>
  <c r="X291" i="2"/>
  <c r="S292" i="2"/>
  <c r="T292" i="2"/>
  <c r="L292" i="2"/>
  <c r="I293" i="2" s="1"/>
  <c r="K293" i="2" l="1"/>
  <c r="R293" i="2" s="1"/>
  <c r="J293" i="2"/>
  <c r="X292" i="2"/>
  <c r="W293" i="2" l="1"/>
  <c r="L293" i="2"/>
  <c r="I294" i="2" s="1"/>
  <c r="K294" i="2" s="1"/>
  <c r="R294" i="2" s="1"/>
  <c r="S293" i="2"/>
  <c r="T293" i="2"/>
  <c r="J294" i="2" l="1"/>
  <c r="W294" i="2" s="1"/>
  <c r="L294" i="2"/>
  <c r="I295" i="2" s="1"/>
  <c r="K295" i="2"/>
  <c r="R295" i="2" s="1"/>
  <c r="J295" i="2"/>
  <c r="X293" i="2"/>
  <c r="S294" i="2"/>
  <c r="T294" i="2"/>
  <c r="W295" i="2" l="1"/>
  <c r="L295" i="2"/>
  <c r="I296" i="2" s="1"/>
  <c r="X294" i="2"/>
  <c r="K296" i="2"/>
  <c r="R296" i="2" s="1"/>
  <c r="J296" i="2"/>
  <c r="S295" i="2"/>
  <c r="T295" i="2"/>
  <c r="W296" i="2" l="1"/>
  <c r="L296" i="2"/>
  <c r="I297" i="2" s="1"/>
  <c r="K297" i="2" s="1"/>
  <c r="R297" i="2" s="1"/>
  <c r="X295" i="2"/>
  <c r="T296" i="2"/>
  <c r="S296" i="2"/>
  <c r="J297" i="2" l="1"/>
  <c r="W297" i="2" s="1"/>
  <c r="X296" i="2"/>
  <c r="T297" i="2"/>
  <c r="S297" i="2"/>
  <c r="L297" i="2"/>
  <c r="I298" i="2" s="1"/>
  <c r="X297" i="2" l="1"/>
  <c r="J298" i="2"/>
  <c r="K298" i="2"/>
  <c r="R298" i="2" s="1"/>
  <c r="W298" i="2" l="1"/>
  <c r="S298" i="2"/>
  <c r="T298" i="2"/>
  <c r="L298" i="2"/>
  <c r="I299" i="2" s="1"/>
  <c r="K299" i="2" l="1"/>
  <c r="R299" i="2" s="1"/>
  <c r="J299" i="2"/>
  <c r="L299" i="2" s="1"/>
  <c r="I300" i="2" s="1"/>
  <c r="X298" i="2"/>
  <c r="W299" i="2" l="1"/>
  <c r="J300" i="2"/>
  <c r="K300" i="2"/>
  <c r="R300" i="2" s="1"/>
  <c r="S299" i="2"/>
  <c r="T299" i="2"/>
  <c r="W300" i="2" l="1"/>
  <c r="X299" i="2"/>
  <c r="S300" i="2"/>
  <c r="T300" i="2"/>
  <c r="L300" i="2"/>
  <c r="I301" i="2" s="1"/>
  <c r="K301" i="2" l="1"/>
  <c r="R301" i="2" s="1"/>
  <c r="J301" i="2"/>
  <c r="X300" i="2"/>
  <c r="W301" i="2" l="1"/>
  <c r="L301" i="2"/>
  <c r="I302" i="2" s="1"/>
  <c r="K302" i="2" s="1"/>
  <c r="R302" i="2" s="1"/>
  <c r="S301" i="2"/>
  <c r="T301" i="2"/>
  <c r="J302" i="2" l="1"/>
  <c r="W302" i="2" s="1"/>
  <c r="L302" i="2"/>
  <c r="I303" i="2" s="1"/>
  <c r="X301" i="2"/>
  <c r="J303" i="2"/>
  <c r="K303" i="2"/>
  <c r="R303" i="2" s="1"/>
  <c r="W303" i="2" s="1"/>
  <c r="S302" i="2"/>
  <c r="T302" i="2"/>
  <c r="X302" i="2" l="1"/>
  <c r="L303" i="2"/>
  <c r="I304" i="2" s="1"/>
  <c r="K304" i="2" s="1"/>
  <c r="R304" i="2" s="1"/>
  <c r="T303" i="2"/>
  <c r="S303" i="2"/>
  <c r="J304" i="2" l="1"/>
  <c r="W304" i="2" s="1"/>
  <c r="X303" i="2"/>
  <c r="L304" i="2"/>
  <c r="I305" i="2" s="1"/>
  <c r="K305" i="2" s="1"/>
  <c r="R305" i="2" s="1"/>
  <c r="S304" i="2"/>
  <c r="T304" i="2"/>
  <c r="J305" i="2" l="1"/>
  <c r="W305" i="2" s="1"/>
  <c r="L305" i="2"/>
  <c r="I306" i="2" s="1"/>
  <c r="J306" i="2" s="1"/>
  <c r="X304" i="2"/>
  <c r="T305" i="2"/>
  <c r="S305" i="2"/>
  <c r="K306" i="2" l="1"/>
  <c r="R306" i="2" s="1"/>
  <c r="X305" i="2"/>
  <c r="L306" i="2"/>
  <c r="I307" i="2" s="1"/>
  <c r="T306" i="2" l="1"/>
  <c r="W306" i="2"/>
  <c r="S306" i="2"/>
  <c r="X306" i="2"/>
  <c r="K307" i="2"/>
  <c r="R307" i="2" s="1"/>
  <c r="J307" i="2"/>
  <c r="W307" i="2" l="1"/>
  <c r="L307" i="2"/>
  <c r="I308" i="2" s="1"/>
  <c r="J308" i="2" s="1"/>
  <c r="S307" i="2"/>
  <c r="T307" i="2"/>
  <c r="K308" i="2" l="1"/>
  <c r="R308" i="2" s="1"/>
  <c r="W308" i="2" s="1"/>
  <c r="L308" i="2"/>
  <c r="I309" i="2" s="1"/>
  <c r="J309" i="2" s="1"/>
  <c r="X307" i="2"/>
  <c r="K309" i="2"/>
  <c r="R309" i="2" s="1"/>
  <c r="W309" i="2" s="1"/>
  <c r="T308" i="2"/>
  <c r="S308" i="2"/>
  <c r="L309" i="2" l="1"/>
  <c r="I310" i="2" s="1"/>
  <c r="X308" i="2"/>
  <c r="J310" i="2"/>
  <c r="K310" i="2"/>
  <c r="R310" i="2" s="1"/>
  <c r="W310" i="2" s="1"/>
  <c r="T309" i="2"/>
  <c r="S309" i="2"/>
  <c r="X309" i="2" l="1"/>
  <c r="S310" i="2"/>
  <c r="T310" i="2"/>
  <c r="L310" i="2"/>
  <c r="I311" i="2" s="1"/>
  <c r="J311" i="2" l="1"/>
  <c r="K311" i="2"/>
  <c r="R311" i="2" s="1"/>
  <c r="W311" i="2" s="1"/>
  <c r="X310" i="2"/>
  <c r="L311" i="2" l="1"/>
  <c r="I312" i="2" s="1"/>
  <c r="K312" i="2" s="1"/>
  <c r="R312" i="2" s="1"/>
  <c r="T311" i="2"/>
  <c r="S311" i="2"/>
  <c r="J312" i="2" l="1"/>
  <c r="W312" i="2" s="1"/>
  <c r="L312" i="2"/>
  <c r="I313" i="2" s="1"/>
  <c r="J313" i="2" s="1"/>
  <c r="X311" i="2"/>
  <c r="S312" i="2"/>
  <c r="T312" i="2"/>
  <c r="K313" i="2" l="1"/>
  <c r="R313" i="2" s="1"/>
  <c r="W313" i="2" s="1"/>
  <c r="L313" i="2"/>
  <c r="I314" i="2" s="1"/>
  <c r="K314" i="2" s="1"/>
  <c r="R314" i="2" s="1"/>
  <c r="X312" i="2"/>
  <c r="S313" i="2"/>
  <c r="T313" i="2"/>
  <c r="J314" i="2" l="1"/>
  <c r="W314" i="2" s="1"/>
  <c r="L314" i="2"/>
  <c r="I315" i="2" s="1"/>
  <c r="J315" i="2" s="1"/>
  <c r="X313" i="2"/>
  <c r="T314" i="2"/>
  <c r="S314" i="2"/>
  <c r="K315" i="2" l="1"/>
  <c r="R315" i="2" s="1"/>
  <c r="W315" i="2" s="1"/>
  <c r="X314" i="2"/>
  <c r="S315" i="2"/>
  <c r="T315" i="2"/>
  <c r="L315" i="2"/>
  <c r="I316" i="2" s="1"/>
  <c r="K316" i="2" l="1"/>
  <c r="R316" i="2" s="1"/>
  <c r="J316" i="2"/>
  <c r="L316" i="2" s="1"/>
  <c r="I317" i="2" s="1"/>
  <c r="X315" i="2"/>
  <c r="W316" i="2" l="1"/>
  <c r="J317" i="2"/>
  <c r="K317" i="2"/>
  <c r="R317" i="2" s="1"/>
  <c r="W317" i="2" s="1"/>
  <c r="T316" i="2"/>
  <c r="S316" i="2"/>
  <c r="L317" i="2" l="1"/>
  <c r="I318" i="2" s="1"/>
  <c r="X316" i="2"/>
  <c r="T317" i="2"/>
  <c r="S317" i="2"/>
  <c r="K318" i="2"/>
  <c r="R318" i="2" s="1"/>
  <c r="J318" i="2"/>
  <c r="W318" i="2" l="1"/>
  <c r="X317" i="2"/>
  <c r="L318" i="2"/>
  <c r="I319" i="2" s="1"/>
  <c r="K319" i="2" s="1"/>
  <c r="R319" i="2" s="1"/>
  <c r="T318" i="2"/>
  <c r="S318" i="2"/>
  <c r="J319" i="2" l="1"/>
  <c r="L319" i="2" s="1"/>
  <c r="I320" i="2" s="1"/>
  <c r="K320" i="2" s="1"/>
  <c r="R320" i="2" s="1"/>
  <c r="X318" i="2"/>
  <c r="T319" i="2"/>
  <c r="S319" i="2"/>
  <c r="W319" i="2" l="1"/>
  <c r="J320" i="2"/>
  <c r="W320" i="2" s="1"/>
  <c r="L320" i="2"/>
  <c r="I321" i="2" s="1"/>
  <c r="J321" i="2"/>
  <c r="K321" i="2"/>
  <c r="R321" i="2" s="1"/>
  <c r="W321" i="2" s="1"/>
  <c r="X319" i="2"/>
  <c r="S320" i="2"/>
  <c r="T320" i="2"/>
  <c r="X320" i="2" l="1"/>
  <c r="S321" i="2"/>
  <c r="T321" i="2"/>
  <c r="L321" i="2"/>
  <c r="I322" i="2" s="1"/>
  <c r="J322" i="2" l="1"/>
  <c r="K322" i="2"/>
  <c r="R322" i="2" s="1"/>
  <c r="W322" i="2" s="1"/>
  <c r="X321" i="2"/>
  <c r="L322" i="2" l="1"/>
  <c r="I323" i="2" s="1"/>
  <c r="T322" i="2"/>
  <c r="S322" i="2"/>
  <c r="X322" i="2" l="1"/>
  <c r="J323" i="2"/>
  <c r="K323" i="2"/>
  <c r="R323" i="2" s="1"/>
  <c r="W323" i="2" s="1"/>
  <c r="T323" i="2" l="1"/>
  <c r="S323" i="2"/>
  <c r="X323" i="2" s="1"/>
  <c r="L323" i="2"/>
  <c r="I324" i="2" s="1"/>
  <c r="J324" i="2" l="1"/>
  <c r="K324" i="2"/>
  <c r="R324" i="2" s="1"/>
  <c r="W324" i="2" s="1"/>
  <c r="S324" i="2" l="1"/>
  <c r="T324" i="2"/>
  <c r="L324" i="2"/>
  <c r="I325" i="2" s="1"/>
  <c r="K325" i="2" l="1"/>
  <c r="R325" i="2" s="1"/>
  <c r="J325" i="2"/>
  <c r="X324" i="2"/>
  <c r="W325" i="2" l="1"/>
  <c r="L325" i="2"/>
  <c r="I326" i="2" s="1"/>
  <c r="K326" i="2" s="1"/>
  <c r="R326" i="2" s="1"/>
  <c r="J326" i="2"/>
  <c r="T325" i="2"/>
  <c r="S325" i="2"/>
  <c r="W326" i="2" l="1"/>
  <c r="L326" i="2"/>
  <c r="I327" i="2" s="1"/>
  <c r="J327" i="2" s="1"/>
  <c r="X325" i="2"/>
  <c r="K327" i="2"/>
  <c r="R327" i="2" s="1"/>
  <c r="S326" i="2"/>
  <c r="T326" i="2"/>
  <c r="W327" i="2" l="1"/>
  <c r="L327" i="2"/>
  <c r="I328" i="2" s="1"/>
  <c r="K328" i="2" s="1"/>
  <c r="R328" i="2" s="1"/>
  <c r="X326" i="2"/>
  <c r="S327" i="2"/>
  <c r="T327" i="2"/>
  <c r="J328" i="2" l="1"/>
  <c r="L328" i="2" s="1"/>
  <c r="I329" i="2" s="1"/>
  <c r="J329" i="2" s="1"/>
  <c r="X327" i="2"/>
  <c r="S328" i="2"/>
  <c r="T328" i="2"/>
  <c r="W328" i="2" l="1"/>
  <c r="K329" i="2"/>
  <c r="R329" i="2" s="1"/>
  <c r="W329" i="2" s="1"/>
  <c r="X328" i="2"/>
  <c r="T329" i="2"/>
  <c r="S329" i="2"/>
  <c r="L329" i="2"/>
  <c r="I330" i="2" s="1"/>
  <c r="X329" i="2" l="1"/>
  <c r="K330" i="2"/>
  <c r="R330" i="2" s="1"/>
  <c r="J330" i="2"/>
  <c r="W330" i="2" l="1"/>
  <c r="L330" i="2"/>
  <c r="I331" i="2" s="1"/>
  <c r="K331" i="2" s="1"/>
  <c r="R331" i="2" s="1"/>
  <c r="S330" i="2"/>
  <c r="T330" i="2"/>
  <c r="J331" i="2" l="1"/>
  <c r="W331" i="2" s="1"/>
  <c r="L331" i="2"/>
  <c r="I332" i="2" s="1"/>
  <c r="K332" i="2" s="1"/>
  <c r="R332" i="2" s="1"/>
  <c r="X330" i="2"/>
  <c r="T331" i="2"/>
  <c r="S331" i="2"/>
  <c r="J332" i="2" l="1"/>
  <c r="W332" i="2" s="1"/>
  <c r="L332" i="2"/>
  <c r="I333" i="2" s="1"/>
  <c r="J333" i="2" s="1"/>
  <c r="X331" i="2"/>
  <c r="S332" i="2"/>
  <c r="T332" i="2"/>
  <c r="K333" i="2" l="1"/>
  <c r="R333" i="2" s="1"/>
  <c r="X332" i="2"/>
  <c r="L333" i="2"/>
  <c r="I334" i="2" s="1"/>
  <c r="T333" i="2" l="1"/>
  <c r="W333" i="2"/>
  <c r="S333" i="2"/>
  <c r="X333" i="2" s="1"/>
  <c r="K334" i="2"/>
  <c r="R334" i="2" s="1"/>
  <c r="J334" i="2"/>
  <c r="L334" i="2" s="1"/>
  <c r="I335" i="2" s="1"/>
  <c r="W334" i="2" l="1"/>
  <c r="J335" i="2"/>
  <c r="K335" i="2"/>
  <c r="R335" i="2" s="1"/>
  <c r="W335" i="2" s="1"/>
  <c r="T334" i="2"/>
  <c r="S334" i="2"/>
  <c r="X334" i="2" l="1"/>
  <c r="T335" i="2"/>
  <c r="S335" i="2"/>
  <c r="L335" i="2"/>
  <c r="I336" i="2" s="1"/>
  <c r="X335" i="2" l="1"/>
  <c r="J336" i="2"/>
  <c r="K336" i="2"/>
  <c r="R336" i="2" s="1"/>
  <c r="W336" i="2" s="1"/>
  <c r="T336" i="2" l="1"/>
  <c r="S336" i="2"/>
  <c r="X336" i="2" s="1"/>
  <c r="L336" i="2"/>
  <c r="I337" i="2" s="1"/>
  <c r="J337" i="2" l="1"/>
  <c r="K337" i="2"/>
  <c r="R337" i="2" s="1"/>
  <c r="W337" i="2" s="1"/>
  <c r="L337" i="2" l="1"/>
  <c r="I338" i="2" s="1"/>
  <c r="K338" i="2" s="1"/>
  <c r="R338" i="2" s="1"/>
  <c r="T337" i="2"/>
  <c r="S337" i="2"/>
  <c r="J338" i="2" l="1"/>
  <c r="W338" i="2" s="1"/>
  <c r="L338" i="2"/>
  <c r="I339" i="2" s="1"/>
  <c r="K339" i="2" s="1"/>
  <c r="R339" i="2" s="1"/>
  <c r="X337" i="2"/>
  <c r="S338" i="2"/>
  <c r="T338" i="2"/>
  <c r="J339" i="2" l="1"/>
  <c r="W339" i="2" s="1"/>
  <c r="L339" i="2"/>
  <c r="I340" i="2" s="1"/>
  <c r="J340" i="2" s="1"/>
  <c r="X338" i="2"/>
  <c r="S339" i="2"/>
  <c r="T339" i="2"/>
  <c r="K340" i="2" l="1"/>
  <c r="R340" i="2" s="1"/>
  <c r="W340" i="2" s="1"/>
  <c r="L340" i="2"/>
  <c r="I341" i="2" s="1"/>
  <c r="K341" i="2" s="1"/>
  <c r="R341" i="2" s="1"/>
  <c r="X339" i="2"/>
  <c r="S340" i="2"/>
  <c r="T340" i="2"/>
  <c r="J341" i="2"/>
  <c r="W341" i="2" l="1"/>
  <c r="L341" i="2"/>
  <c r="I342" i="2" s="1"/>
  <c r="X340" i="2"/>
  <c r="K342" i="2"/>
  <c r="R342" i="2" s="1"/>
  <c r="J342" i="2"/>
  <c r="T341" i="2"/>
  <c r="S341" i="2"/>
  <c r="W342" i="2" l="1"/>
  <c r="X341" i="2"/>
  <c r="L342" i="2"/>
  <c r="I343" i="2" s="1"/>
  <c r="J343" i="2" s="1"/>
  <c r="S342" i="2"/>
  <c r="T342" i="2"/>
  <c r="K343" i="2" l="1"/>
  <c r="R343" i="2" s="1"/>
  <c r="X342" i="2"/>
  <c r="T343" i="2" l="1"/>
  <c r="W343" i="2"/>
  <c r="S343" i="2"/>
  <c r="L343" i="2"/>
  <c r="I344" i="2" s="1"/>
  <c r="J344" i="2" s="1"/>
  <c r="X343" i="2"/>
  <c r="K344" i="2" l="1"/>
  <c r="R344" i="2" s="1"/>
  <c r="S344" i="2" l="1"/>
  <c r="W344" i="2"/>
  <c r="T344" i="2"/>
  <c r="L344" i="2"/>
  <c r="I345" i="2" s="1"/>
  <c r="K345" i="2" s="1"/>
  <c r="R345" i="2" s="1"/>
  <c r="J345" i="2"/>
  <c r="L345" i="2"/>
  <c r="I346" i="2" s="1"/>
  <c r="K346" i="2" s="1"/>
  <c r="R346" i="2" s="1"/>
  <c r="X344" i="2"/>
  <c r="T345" i="2"/>
  <c r="S345" i="2"/>
  <c r="W345" i="2" l="1"/>
  <c r="J346" i="2"/>
  <c r="L346" i="2" s="1"/>
  <c r="I347" i="2" s="1"/>
  <c r="X345" i="2"/>
  <c r="J347" i="2"/>
  <c r="K347" i="2"/>
  <c r="R347" i="2" s="1"/>
  <c r="T346" i="2"/>
  <c r="S346" i="2"/>
  <c r="W346" i="2" l="1"/>
  <c r="X346" i="2" s="1"/>
  <c r="S347" i="2"/>
  <c r="T347" i="2"/>
  <c r="L347" i="2"/>
  <c r="I348" i="2" s="1"/>
  <c r="J348" i="2" l="1"/>
  <c r="K348" i="2"/>
  <c r="R348" i="2" s="1"/>
  <c r="W347" i="2"/>
  <c r="X347" i="2" s="1"/>
  <c r="T348" i="2" l="1"/>
  <c r="S348" i="2"/>
  <c r="L348" i="2"/>
  <c r="I349" i="2" s="1"/>
  <c r="W348" i="2" l="1"/>
  <c r="X348" i="2" s="1"/>
  <c r="K349" i="2"/>
  <c r="R349" i="2" s="1"/>
  <c r="J349" i="2"/>
  <c r="L349" i="2" s="1"/>
  <c r="I350" i="2" s="1"/>
  <c r="J350" i="2" l="1"/>
  <c r="K350" i="2"/>
  <c r="R350" i="2" s="1"/>
  <c r="T349" i="2"/>
  <c r="S349" i="2"/>
  <c r="W349" i="2" l="1"/>
  <c r="X349" i="2" s="1"/>
  <c r="T350" i="2"/>
  <c r="S350" i="2"/>
  <c r="L350" i="2"/>
  <c r="I351" i="2" s="1"/>
  <c r="W350" i="2" l="1"/>
  <c r="X350" i="2" s="1"/>
  <c r="K351" i="2"/>
  <c r="R351" i="2" s="1"/>
  <c r="J351" i="2"/>
  <c r="L351" i="2" l="1"/>
  <c r="I352" i="2" s="1"/>
  <c r="K352" i="2" s="1"/>
  <c r="R352" i="2" s="1"/>
  <c r="S351" i="2"/>
  <c r="T351" i="2"/>
  <c r="J352" i="2" l="1"/>
  <c r="L352" i="2"/>
  <c r="I353" i="2" s="1"/>
  <c r="K353" i="2" s="1"/>
  <c r="R353" i="2" s="1"/>
  <c r="W351" i="2"/>
  <c r="X351" i="2" s="1"/>
  <c r="T352" i="2"/>
  <c r="S352" i="2"/>
  <c r="J353" i="2" l="1"/>
  <c r="L353" i="2"/>
  <c r="I354" i="2" s="1"/>
  <c r="J354" i="2" s="1"/>
  <c r="W352" i="2"/>
  <c r="X352" i="2" s="1"/>
  <c r="K354" i="2"/>
  <c r="R354" i="2" s="1"/>
  <c r="S353" i="2"/>
  <c r="T353" i="2"/>
  <c r="L354" i="2" l="1"/>
  <c r="I355" i="2" s="1"/>
  <c r="J355" i="2" s="1"/>
  <c r="W353" i="2"/>
  <c r="X353" i="2" s="1"/>
  <c r="T354" i="2"/>
  <c r="S354" i="2"/>
  <c r="K355" i="2" l="1"/>
  <c r="R355" i="2" s="1"/>
  <c r="S355" i="2" s="1"/>
  <c r="W354" i="2"/>
  <c r="X354" i="2" s="1"/>
  <c r="T355" i="2"/>
  <c r="L355" i="2"/>
  <c r="I356" i="2" s="1"/>
  <c r="K356" i="2" l="1"/>
  <c r="R356" i="2" s="1"/>
  <c r="J356" i="2"/>
  <c r="W355" i="2"/>
  <c r="X355" i="2" s="1"/>
  <c r="L356" i="2" l="1"/>
  <c r="I357" i="2" s="1"/>
  <c r="K357" i="2" s="1"/>
  <c r="R357" i="2" s="1"/>
  <c r="S356" i="2"/>
  <c r="T356" i="2"/>
  <c r="J357" i="2" l="1"/>
  <c r="L357" i="2" s="1"/>
  <c r="I358" i="2" s="1"/>
  <c r="K358" i="2"/>
  <c r="R358" i="2" s="1"/>
  <c r="J358" i="2"/>
  <c r="L358" i="2" s="1"/>
  <c r="I359" i="2" s="1"/>
  <c r="W356" i="2"/>
  <c r="X356" i="2" s="1"/>
  <c r="S357" i="2"/>
  <c r="T357" i="2"/>
  <c r="W357" i="2" l="1"/>
  <c r="X357" i="2" s="1"/>
  <c r="J359" i="2"/>
  <c r="K359" i="2"/>
  <c r="R359" i="2" s="1"/>
  <c r="T358" i="2"/>
  <c r="S358" i="2"/>
  <c r="W358" i="2" l="1"/>
  <c r="X358" i="2" s="1"/>
  <c r="T359" i="2"/>
  <c r="S359" i="2"/>
  <c r="L359" i="2"/>
  <c r="I360" i="2" s="1"/>
  <c r="W359" i="2" l="1"/>
  <c r="X359" i="2" s="1"/>
  <c r="K360" i="2"/>
  <c r="R360" i="2" s="1"/>
  <c r="J360" i="2"/>
  <c r="L360" i="2" s="1"/>
  <c r="I361" i="2" s="1"/>
  <c r="J361" i="2" l="1"/>
  <c r="K361" i="2"/>
  <c r="T360" i="2"/>
  <c r="S360" i="2"/>
  <c r="W360" i="2" l="1"/>
  <c r="X360" i="2" s="1"/>
  <c r="R361" i="2"/>
  <c r="L361" i="2"/>
  <c r="I362" i="2" s="1"/>
  <c r="K362" i="2" l="1"/>
  <c r="J362" i="2"/>
  <c r="S361" i="2"/>
  <c r="T361" i="2"/>
  <c r="L362" i="2" l="1"/>
  <c r="I363" i="2" s="1"/>
  <c r="W361" i="2"/>
  <c r="X361" i="2" s="1"/>
  <c r="K363" i="2"/>
  <c r="R363" i="2" s="1"/>
  <c r="J363" i="2"/>
  <c r="R362" i="2"/>
  <c r="L363" i="2" l="1"/>
  <c r="I364" i="2" s="1"/>
  <c r="J364" i="2" s="1"/>
  <c r="T362" i="2"/>
  <c r="S362" i="2"/>
  <c r="S363" i="2"/>
  <c r="T363" i="2"/>
  <c r="K364" i="2" l="1"/>
  <c r="W363" i="2"/>
  <c r="R364" i="2"/>
  <c r="W362" i="2"/>
  <c r="X362" i="2" s="1"/>
  <c r="L364" i="2"/>
  <c r="I365" i="2" s="1"/>
  <c r="X363" i="2" l="1"/>
  <c r="T364" i="2"/>
  <c r="S364" i="2"/>
  <c r="K365" i="2"/>
  <c r="J365" i="2"/>
  <c r="L365" i="2" l="1"/>
  <c r="I366" i="2" s="1"/>
  <c r="K366" i="2" s="1"/>
  <c r="R366" i="2" s="1"/>
  <c r="R365" i="2"/>
  <c r="W364" i="2"/>
  <c r="X364" i="2" s="1"/>
  <c r="J366" i="2" l="1"/>
  <c r="L366" i="2"/>
  <c r="I367" i="2" s="1"/>
  <c r="J367" i="2" s="1"/>
  <c r="J4" i="2" s="1"/>
  <c r="T365" i="2"/>
  <c r="S365" i="2"/>
  <c r="T366" i="2"/>
  <c r="S366" i="2"/>
  <c r="K367" i="2" l="1"/>
  <c r="L367" i="2"/>
  <c r="L4" i="2" s="1"/>
  <c r="W365" i="2"/>
  <c r="X365" i="2" s="1"/>
  <c r="R367" i="2"/>
  <c r="K4" i="2"/>
  <c r="W366" i="2"/>
  <c r="X366" i="2" s="1"/>
  <c r="T367" i="2" l="1"/>
  <c r="T4" i="2" s="1"/>
  <c r="S367" i="2"/>
  <c r="R4" i="2"/>
  <c r="W367" i="2" l="1"/>
  <c r="S4" i="2"/>
  <c r="W4" i="2" l="1"/>
  <c r="X367" i="2"/>
</calcChain>
</file>

<file path=xl/sharedStrings.xml><?xml version="1.0" encoding="utf-8"?>
<sst xmlns="http://schemas.openxmlformats.org/spreadsheetml/2006/main" count="50" uniqueCount="40">
  <si>
    <t>Jahr</t>
  </si>
  <si>
    <t>Zinssatz</t>
  </si>
  <si>
    <t>Abschreibung</t>
  </si>
  <si>
    <t>Steuersatz</t>
  </si>
  <si>
    <t>Schuldenaufnahme</t>
  </si>
  <si>
    <t>Laufzeit Kredit</t>
  </si>
  <si>
    <t>Zahlungsweise (monatl.)</t>
  </si>
  <si>
    <t>Zahlung (monatl.)</t>
  </si>
  <si>
    <t>Dauer Abschreibung (Jahre)</t>
  </si>
  <si>
    <t>Einkommen</t>
  </si>
  <si>
    <t>Kredit</t>
  </si>
  <si>
    <t>Jährliche Entnahmen</t>
  </si>
  <si>
    <t>Betrachtungszeitraum (Jahre)</t>
  </si>
  <si>
    <t>Schulden</t>
  </si>
  <si>
    <t>Saldo</t>
  </si>
  <si>
    <t>Zinsanteil</t>
  </si>
  <si>
    <t>Tilgungsanteil</t>
  </si>
  <si>
    <t>Gesamtrate</t>
  </si>
  <si>
    <t>Steuer</t>
  </si>
  <si>
    <t>Vergleichbares Einkommen als Angestellter</t>
  </si>
  <si>
    <t>Zinszahlungen</t>
  </si>
  <si>
    <t>Steuerminderung durch Zins</t>
  </si>
  <si>
    <t>Steurliche Wirkung Abschreibung</t>
  </si>
  <si>
    <t>Netto-Einkommen</t>
  </si>
  <si>
    <t>Monat</t>
  </si>
  <si>
    <t>Brutto-Einkommen</t>
  </si>
  <si>
    <t>Vergleich Nettoeinkommen als Angestellter</t>
  </si>
  <si>
    <t>Einkommen nach Zins und Steuer</t>
  </si>
  <si>
    <t>Einkommen nach Zinsen und Steuer</t>
  </si>
  <si>
    <t>Steuerl. Wirkung Abschreibung</t>
  </si>
  <si>
    <t>Nettoeinkommen</t>
  </si>
  <si>
    <t>Jahre</t>
  </si>
  <si>
    <t>Monate</t>
  </si>
  <si>
    <t>Summen Kredit</t>
  </si>
  <si>
    <t>Kum. Vergl. Einkommen Angesteller</t>
  </si>
  <si>
    <t xml:space="preserve">kum. selbständiges Netto-Einkommen </t>
  </si>
  <si>
    <t>kum. Vergleich</t>
  </si>
  <si>
    <t>kum. Nettoeinkommen</t>
  </si>
  <si>
    <r>
      <t xml:space="preserve">Copyright:
</t>
    </r>
    <r>
      <rPr>
        <b/>
        <i/>
        <sz val="12"/>
        <color theme="2" tint="-0.749992370372631"/>
        <rFont val="Red Hat Display"/>
      </rPr>
      <t>Prof. Dr. Henrik Michaely,  Forum Niedergelassener Radiologen in der DRG</t>
    </r>
  </si>
  <si>
    <r>
      <rPr>
        <b/>
        <sz val="14"/>
        <color theme="1" tint="4.9989318521683403E-2"/>
        <rFont val="Red Hat Display"/>
      </rPr>
      <t xml:space="preserve">Modellrechnung zur groben Abschätzung des cash-flow nach Praxiseinstieg </t>
    </r>
    <r>
      <rPr>
        <b/>
        <sz val="12"/>
        <color theme="1" tint="4.9989318521683403E-2"/>
        <rFont val="Red Hat Display"/>
      </rPr>
      <t xml:space="preserve">
Fehler nicht ausgeschlossen. Eigene Sozialabgaben (Krankenversicherung, Rente) nicht berücksichtigt.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</si>
</sst>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.0"/>
    <numFmt numFmtId="166" formatCode="#,##0\ &quot;€&quot;"/>
    <numFmt numFmtId="167" formatCode="_-* #,##0_-;\-* #,##0_-;_-* &quot;-&quot;??_-;_-@_-"/>
    <numFmt numFmtId="168" formatCode="_-[$€-2]\ * #,##0.00_-;\-[$€-2]\ * #,##0.00_-;_-[$€-2]\ * &quot;-&quot;??_-;_-@_-"/>
    <numFmt numFmtId="169" formatCode="_-[$€-2]\ * #,##0_-;\-[$€-2]\ * #,##0_-;_-[$€-2]\ * &quot;-&quot;??_-;_-@_-"/>
    <numFmt numFmtId="170" formatCode="_-* #,##0.000_-;\-* #,##0.000_-;_-* &quot;-&quot;??_-;_-@_-"/>
  </numFmts>
  <fonts count="18"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theme="1" tint="0.14999847407452621"/>
      <name val="Red Hat Display"/>
    </font>
    <font>
      <sz val="12"/>
      <color theme="2" tint="-0.749992370372631"/>
      <name val="Red Hat Display"/>
    </font>
    <font>
      <i/>
      <sz val="12"/>
      <color theme="2" tint="-0.749992370372631"/>
      <name val="Red Hat Display"/>
    </font>
    <font>
      <sz val="12.5"/>
      <color theme="2" tint="-0.749992370372631"/>
      <name val="Red Hat Display"/>
    </font>
    <font>
      <b/>
      <i/>
      <sz val="12"/>
      <color theme="2" tint="-0.749992370372631"/>
      <name val="Red Hat Display"/>
    </font>
    <font>
      <sz val="12"/>
      <color theme="2" tint="-0.499984740745262"/>
      <name val="Red Hat Display"/>
    </font>
    <font>
      <b/>
      <sz val="12.5"/>
      <color theme="2" tint="-0.749992370372631"/>
      <name val="Red Hat Display"/>
    </font>
    <font>
      <b/>
      <sz val="12"/>
      <color theme="2" tint="-0.749992370372631"/>
      <name val="Red Hat Display"/>
    </font>
    <font>
      <b/>
      <i/>
      <sz val="12"/>
      <color theme="1" tint="0.14999847407452621"/>
      <name val="Red Hat Display"/>
    </font>
    <font>
      <i/>
      <sz val="12.5"/>
      <color theme="2" tint="-0.249977111117893"/>
      <name val="Red Hat Display"/>
    </font>
    <font>
      <b/>
      <sz val="12"/>
      <color theme="1" tint="0.14999847407452621"/>
      <name val="Red Hat Display"/>
    </font>
    <font>
      <i/>
      <sz val="12"/>
      <color theme="1" tint="0.14999847407452621"/>
      <name val="Red Hat Display"/>
    </font>
    <font>
      <i/>
      <sz val="12"/>
      <color theme="2" tint="-0.499984740745262"/>
      <name val="Red Hat Display"/>
    </font>
    <font>
      <b/>
      <sz val="12"/>
      <color theme="1" tint="4.9989318521683403E-2"/>
      <name val="Red Hat Display"/>
    </font>
    <font>
      <b/>
      <sz val="14"/>
      <color theme="1" tint="4.9989318521683403E-2"/>
      <name val="Red Hat Display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2" tint="-0.249977111117893"/>
      </top>
      <bottom/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/>
      <right style="thin">
        <color theme="2" tint="-0.249977111117893"/>
      </right>
      <top/>
      <bottom/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3">
    <xf numFmtId="0" fontId="0" fillId="0" borderId="0" xfId="0"/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wrapText="1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167" fontId="4" fillId="0" borderId="0" xfId="2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10" fontId="4" fillId="0" borderId="0" xfId="4" applyNumberFormat="1" applyFont="1" applyProtection="1">
      <protection locked="0"/>
    </xf>
    <xf numFmtId="0" fontId="6" fillId="0" borderId="0" xfId="1" applyFont="1" applyProtection="1">
      <protection locked="0"/>
    </xf>
    <xf numFmtId="167" fontId="6" fillId="0" borderId="2" xfId="2" applyNumberFormat="1" applyFont="1" applyBorder="1" applyAlignment="1" applyProtection="1">
      <alignment horizontal="right"/>
      <protection locked="0"/>
    </xf>
    <xf numFmtId="0" fontId="6" fillId="0" borderId="0" xfId="1" applyFont="1" applyFill="1" applyProtection="1">
      <protection locked="0"/>
    </xf>
    <xf numFmtId="0" fontId="6" fillId="0" borderId="0" xfId="1" applyFont="1" applyAlignment="1" applyProtection="1">
      <alignment horizontal="center" wrapText="1"/>
      <protection locked="0"/>
    </xf>
    <xf numFmtId="0" fontId="6" fillId="0" borderId="0" xfId="1" applyFont="1" applyAlignment="1" applyProtection="1">
      <alignment horizontal="center"/>
      <protection locked="0"/>
    </xf>
    <xf numFmtId="167" fontId="4" fillId="2" borderId="6" xfId="2" applyNumberFormat="1" applyFont="1" applyFill="1" applyBorder="1" applyAlignment="1" applyProtection="1">
      <alignment horizontal="right"/>
      <protection locked="0"/>
    </xf>
    <xf numFmtId="0" fontId="4" fillId="0" borderId="0" xfId="1" applyFont="1" applyProtection="1">
      <protection locked="0"/>
    </xf>
    <xf numFmtId="169" fontId="3" fillId="3" borderId="7" xfId="3" applyNumberFormat="1" applyFont="1" applyFill="1" applyBorder="1" applyAlignment="1" applyProtection="1">
      <alignment horizontal="right" indent="1"/>
      <protection locked="0"/>
    </xf>
    <xf numFmtId="0" fontId="4" fillId="0" borderId="0" xfId="1" applyFont="1" applyFill="1" applyProtection="1">
      <protection locked="0"/>
    </xf>
    <xf numFmtId="0" fontId="4" fillId="0" borderId="0" xfId="1" applyFont="1" applyAlignment="1" applyProtection="1">
      <alignment wrapText="1"/>
      <protection locked="0"/>
    </xf>
    <xf numFmtId="10" fontId="3" fillId="3" borderId="7" xfId="4" applyNumberFormat="1" applyFont="1" applyFill="1" applyBorder="1" applyAlignment="1" applyProtection="1">
      <alignment horizontal="right" indent="1"/>
      <protection locked="0"/>
    </xf>
    <xf numFmtId="166" fontId="4" fillId="0" borderId="0" xfId="1" applyNumberFormat="1" applyFont="1" applyProtection="1">
      <protection locked="0"/>
    </xf>
    <xf numFmtId="0" fontId="3" fillId="3" borderId="7" xfId="1" applyFont="1" applyFill="1" applyBorder="1" applyAlignment="1" applyProtection="1">
      <alignment horizontal="right" indent="1"/>
      <protection locked="0"/>
    </xf>
    <xf numFmtId="168" fontId="3" fillId="3" borderId="7" xfId="2" applyNumberFormat="1" applyFont="1" applyFill="1" applyBorder="1" applyAlignment="1" applyProtection="1">
      <alignment horizontal="right" indent="1"/>
      <protection locked="0"/>
    </xf>
    <xf numFmtId="167" fontId="3" fillId="3" borderId="7" xfId="2" applyNumberFormat="1" applyFont="1" applyFill="1" applyBorder="1" applyAlignment="1" applyProtection="1">
      <alignment horizontal="right" indent="2"/>
      <protection locked="0"/>
    </xf>
    <xf numFmtId="167" fontId="3" fillId="3" borderId="8" xfId="2" applyNumberFormat="1" applyFont="1" applyFill="1" applyBorder="1" applyAlignment="1" applyProtection="1">
      <alignment horizontal="right"/>
      <protection locked="0"/>
    </xf>
    <xf numFmtId="167" fontId="4" fillId="0" borderId="1" xfId="2" applyNumberFormat="1" applyFont="1" applyFill="1" applyBorder="1" applyAlignment="1" applyProtection="1">
      <alignment horizontal="right"/>
      <protection locked="0"/>
    </xf>
    <xf numFmtId="167" fontId="4" fillId="0" borderId="2" xfId="2" applyNumberFormat="1" applyFont="1" applyBorder="1" applyAlignment="1" applyProtection="1">
      <alignment horizontal="right"/>
      <protection locked="0"/>
    </xf>
    <xf numFmtId="0" fontId="3" fillId="2" borderId="6" xfId="0" applyFont="1" applyFill="1" applyBorder="1" applyProtection="1">
      <protection locked="0"/>
    </xf>
    <xf numFmtId="169" fontId="3" fillId="3" borderId="7" xfId="3" applyNumberFormat="1" applyFont="1" applyFill="1" applyBorder="1" applyAlignment="1" applyProtection="1">
      <alignment horizontal="right"/>
      <protection locked="0"/>
    </xf>
    <xf numFmtId="10" fontId="3" fillId="3" borderId="7" xfId="4" applyNumberFormat="1" applyFont="1" applyFill="1" applyBorder="1" applyAlignment="1" applyProtection="1">
      <alignment horizontal="right"/>
      <protection locked="0"/>
    </xf>
    <xf numFmtId="167" fontId="3" fillId="3" borderId="7" xfId="2" applyNumberFormat="1" applyFont="1" applyFill="1" applyBorder="1" applyAlignment="1" applyProtection="1">
      <alignment horizontal="right"/>
      <protection locked="0"/>
    </xf>
    <xf numFmtId="167" fontId="4" fillId="0" borderId="0" xfId="2" applyNumberFormat="1" applyFont="1" applyFill="1" applyAlignment="1" applyProtection="1">
      <alignment horizontal="right"/>
      <protection locked="0"/>
    </xf>
    <xf numFmtId="10" fontId="4" fillId="0" borderId="0" xfId="0" applyNumberFormat="1" applyFont="1" applyProtection="1">
      <protection locked="0"/>
    </xf>
    <xf numFmtId="170" fontId="4" fillId="0" borderId="0" xfId="2" applyNumberFormat="1" applyFont="1" applyAlignment="1" applyProtection="1">
      <alignment horizontal="right"/>
      <protection locked="0"/>
    </xf>
    <xf numFmtId="0" fontId="4" fillId="0" borderId="0" xfId="1" applyFont="1" applyFill="1" applyAlignment="1" applyProtection="1">
      <alignment horizontal="center"/>
      <protection locked="0"/>
    </xf>
    <xf numFmtId="0" fontId="4" fillId="2" borderId="0" xfId="0" applyFont="1" applyFill="1" applyProtection="1"/>
    <xf numFmtId="0" fontId="16" fillId="4" borderId="0" xfId="0" applyFont="1" applyFill="1" applyAlignment="1" applyProtection="1">
      <alignment horizontal="center" vertical="center" wrapText="1"/>
    </xf>
    <xf numFmtId="167" fontId="10" fillId="2" borderId="0" xfId="2" applyNumberFormat="1" applyFont="1" applyFill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wrapText="1"/>
    </xf>
    <xf numFmtId="0" fontId="5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vertical="center"/>
    </xf>
    <xf numFmtId="0" fontId="13" fillId="2" borderId="2" xfId="1" applyFont="1" applyFill="1" applyBorder="1" applyAlignment="1" applyProtection="1">
      <alignment horizontal="center" vertical="center" wrapText="1"/>
    </xf>
    <xf numFmtId="0" fontId="13" fillId="2" borderId="0" xfId="1" applyFont="1" applyFill="1" applyAlignment="1" applyProtection="1">
      <alignment horizontal="center" vertical="center" wrapText="1"/>
    </xf>
    <xf numFmtId="0" fontId="11" fillId="2" borderId="2" xfId="1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167" fontId="4" fillId="0" borderId="0" xfId="2" applyNumberFormat="1" applyFont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Fill="1" applyProtection="1"/>
    <xf numFmtId="0" fontId="7" fillId="0" borderId="0" xfId="0" applyFont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169" fontId="3" fillId="0" borderId="0" xfId="0" applyNumberFormat="1" applyFont="1" applyProtection="1"/>
    <xf numFmtId="169" fontId="14" fillId="0" borderId="0" xfId="0" applyNumberFormat="1" applyFont="1" applyProtection="1"/>
    <xf numFmtId="0" fontId="7" fillId="2" borderId="1" xfId="0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169" fontId="4" fillId="2" borderId="1" xfId="0" applyNumberFormat="1" applyFont="1" applyFill="1" applyBorder="1" applyProtection="1"/>
    <xf numFmtId="0" fontId="4" fillId="2" borderId="1" xfId="0" applyFont="1" applyFill="1" applyBorder="1" applyProtection="1"/>
    <xf numFmtId="0" fontId="5" fillId="2" borderId="1" xfId="0" applyFont="1" applyFill="1" applyBorder="1" applyProtection="1"/>
    <xf numFmtId="0" fontId="12" fillId="0" borderId="2" xfId="1" applyFont="1" applyFill="1" applyBorder="1" applyAlignment="1" applyProtection="1">
      <alignment horizontal="center" wrapText="1"/>
    </xf>
    <xf numFmtId="0" fontId="12" fillId="0" borderId="2" xfId="1" applyFont="1" applyBorder="1" applyAlignment="1" applyProtection="1">
      <alignment horizontal="center" wrapText="1"/>
    </xf>
    <xf numFmtId="0" fontId="12" fillId="0" borderId="0" xfId="1" applyFont="1" applyAlignment="1" applyProtection="1">
      <alignment horizontal="center" wrapText="1"/>
    </xf>
    <xf numFmtId="167" fontId="4" fillId="2" borderId="1" xfId="2" applyNumberFormat="1" applyFont="1" applyFill="1" applyBorder="1" applyAlignment="1" applyProtection="1">
      <alignment horizontal="right"/>
    </xf>
    <xf numFmtId="0" fontId="6" fillId="0" borderId="0" xfId="1" applyFont="1" applyAlignment="1" applyProtection="1">
      <alignment horizontal="center" wrapText="1"/>
    </xf>
    <xf numFmtId="165" fontId="8" fillId="0" borderId="0" xfId="1" applyNumberFormat="1" applyFont="1" applyFill="1" applyAlignment="1" applyProtection="1">
      <alignment horizontal="center"/>
    </xf>
    <xf numFmtId="0" fontId="8" fillId="0" borderId="0" xfId="1" applyFont="1" applyFill="1" applyAlignment="1" applyProtection="1">
      <alignment horizontal="center"/>
    </xf>
    <xf numFmtId="169" fontId="8" fillId="0" borderId="0" xfId="1" applyNumberFormat="1" applyFont="1" applyFill="1" applyProtection="1"/>
    <xf numFmtId="168" fontId="8" fillId="0" borderId="0" xfId="1" applyNumberFormat="1" applyFont="1" applyFill="1" applyProtection="1"/>
    <xf numFmtId="0" fontId="8" fillId="0" borderId="0" xfId="1" applyFont="1" applyFill="1" applyProtection="1"/>
    <xf numFmtId="168" fontId="8" fillId="0" borderId="0" xfId="2" applyNumberFormat="1" applyFont="1" applyFill="1" applyAlignment="1" applyProtection="1">
      <alignment wrapText="1"/>
    </xf>
    <xf numFmtId="168" fontId="15" fillId="0" borderId="0" xfId="1" applyNumberFormat="1" applyFont="1" applyFill="1" applyAlignment="1" applyProtection="1">
      <alignment wrapText="1"/>
    </xf>
    <xf numFmtId="168" fontId="8" fillId="0" borderId="0" xfId="1" applyNumberFormat="1" applyFont="1" applyFill="1" applyAlignment="1" applyProtection="1">
      <alignment wrapText="1"/>
    </xf>
    <xf numFmtId="164" fontId="8" fillId="0" borderId="0" xfId="2" applyNumberFormat="1" applyFont="1" applyFill="1" applyProtection="1"/>
    <xf numFmtId="164" fontId="8" fillId="0" borderId="0" xfId="2" applyFont="1" applyFill="1" applyProtection="1"/>
    <xf numFmtId="164" fontId="8" fillId="0" borderId="0" xfId="2" applyFont="1" applyFill="1" applyAlignment="1" applyProtection="1">
      <alignment wrapText="1"/>
    </xf>
    <xf numFmtId="164" fontId="8" fillId="0" borderId="0" xfId="1" applyNumberFormat="1" applyFont="1" applyFill="1" applyAlignment="1" applyProtection="1">
      <alignment wrapText="1"/>
    </xf>
    <xf numFmtId="0" fontId="8" fillId="0" borderId="0" xfId="0" applyFont="1" applyProtection="1"/>
    <xf numFmtId="43" fontId="8" fillId="0" borderId="0" xfId="1" applyNumberFormat="1" applyFont="1" applyFill="1" applyAlignment="1" applyProtection="1">
      <alignment wrapText="1"/>
    </xf>
    <xf numFmtId="0" fontId="9" fillId="0" borderId="2" xfId="0" applyFont="1" applyBorder="1" applyProtection="1"/>
    <xf numFmtId="0" fontId="4" fillId="2" borderId="3" xfId="0" applyFont="1" applyFill="1" applyBorder="1" applyProtection="1"/>
    <xf numFmtId="0" fontId="13" fillId="3" borderId="4" xfId="1" applyFont="1" applyFill="1" applyBorder="1" applyProtection="1"/>
    <xf numFmtId="0" fontId="3" fillId="3" borderId="5" xfId="0" applyFont="1" applyFill="1" applyBorder="1" applyProtection="1"/>
    <xf numFmtId="0" fontId="4" fillId="0" borderId="1" xfId="0" applyFont="1" applyFill="1" applyBorder="1" applyProtection="1"/>
    <xf numFmtId="0" fontId="10" fillId="0" borderId="2" xfId="0" applyFont="1" applyBorder="1" applyProtection="1"/>
    <xf numFmtId="0" fontId="3" fillId="2" borderId="3" xfId="0" applyFont="1" applyFill="1" applyBorder="1" applyProtection="1"/>
  </cellXfs>
  <cellStyles count="5">
    <cellStyle name="Komma" xfId="2" builtinId="3"/>
    <cellStyle name="Prozent" xfId="4" builtinId="5"/>
    <cellStyle name="Standard" xfId="0" builtinId="0"/>
    <cellStyle name="Standard 3" xfId="1"/>
    <cellStyle name="Währung" xfId="3" builtinId="4"/>
  </cellStyles>
  <dxfs count="4">
    <dxf>
      <font>
        <color rgb="FFC00000"/>
      </font>
      <fill>
        <patternFill>
          <bgColor theme="5" tint="0.79998168889431442"/>
        </patternFill>
      </fill>
    </dxf>
    <dxf>
      <font>
        <color theme="0"/>
      </font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8"/>
  <sheetViews>
    <sheetView showGridLines="0" tabSelected="1" zoomScale="75" zoomScaleNormal="100" workbookViewId="0">
      <selection activeCell="C6" activeCellId="3" sqref="A1 A1:X3 G4:X369 C6:C22"/>
    </sheetView>
  </sheetViews>
  <sheetFormatPr baseColWidth="10" defaultColWidth="10.875" defaultRowHeight="15"/>
  <cols>
    <col min="1" max="1" width="10.875" style="5"/>
    <col min="2" max="2" width="7.5" style="5" customWidth="1"/>
    <col min="3" max="3" width="37.625" style="5" customWidth="1"/>
    <col min="4" max="4" width="17.875" style="6" customWidth="1"/>
    <col min="5" max="5" width="11.375" style="5" customWidth="1"/>
    <col min="6" max="6" width="6.875" style="5" customWidth="1"/>
    <col min="7" max="8" width="16.875" style="7" customWidth="1"/>
    <col min="9" max="11" width="16.875" style="5" customWidth="1"/>
    <col min="12" max="12" width="16.375" style="5" customWidth="1"/>
    <col min="13" max="13" width="6.875" style="5" customWidth="1"/>
    <col min="14" max="16" width="16.875" style="9" customWidth="1"/>
    <col min="17" max="17" width="21" style="9" customWidth="1"/>
    <col min="18" max="19" width="16.875" style="9" customWidth="1"/>
    <col min="20" max="20" width="18.625" style="9" customWidth="1"/>
    <col min="21" max="22" width="16.875" style="9" customWidth="1"/>
    <col min="23" max="23" width="16" style="9" customWidth="1"/>
    <col min="24" max="24" width="18" style="10" customWidth="1"/>
    <col min="25" max="27" width="10.875" style="9"/>
    <col min="28" max="28" width="10.875" style="5"/>
    <col min="29" max="29" width="12.125" style="5" customWidth="1"/>
    <col min="30" max="30" width="21.125" style="5" customWidth="1"/>
    <col min="31" max="31" width="12.625" style="5" customWidth="1"/>
    <col min="32" max="16384" width="10.875" style="5"/>
  </cols>
  <sheetData>
    <row r="1" spans="1:28" s="1" customFormat="1" ht="66.95" customHeight="1">
      <c r="A1" s="38"/>
      <c r="B1" s="38"/>
      <c r="C1" s="39" t="s">
        <v>39</v>
      </c>
      <c r="D1" s="40" t="s">
        <v>38</v>
      </c>
      <c r="E1" s="40"/>
      <c r="F1" s="38"/>
      <c r="G1" s="41"/>
      <c r="H1" s="42"/>
      <c r="I1" s="38"/>
      <c r="J1" s="38"/>
      <c r="K1" s="38"/>
      <c r="L1" s="38"/>
      <c r="M1" s="38"/>
      <c r="N1" s="43"/>
      <c r="O1" s="43"/>
      <c r="P1" s="43"/>
      <c r="Q1" s="43"/>
      <c r="R1" s="43"/>
      <c r="S1" s="43"/>
      <c r="T1" s="43"/>
      <c r="U1" s="43"/>
      <c r="V1" s="43"/>
      <c r="W1" s="43"/>
      <c r="X1" s="44"/>
      <c r="Y1" s="2"/>
      <c r="Z1" s="2"/>
      <c r="AA1" s="2"/>
    </row>
    <row r="2" spans="1:28" s="3" customFormat="1" ht="69" customHeight="1">
      <c r="A2" s="45"/>
      <c r="B2" s="45"/>
      <c r="C2" s="39"/>
      <c r="D2" s="40"/>
      <c r="E2" s="40"/>
      <c r="F2" s="45"/>
      <c r="G2" s="46" t="s">
        <v>31</v>
      </c>
      <c r="H2" s="46" t="s">
        <v>32</v>
      </c>
      <c r="I2" s="46" t="s">
        <v>14</v>
      </c>
      <c r="J2" s="46" t="s">
        <v>17</v>
      </c>
      <c r="K2" s="46" t="s">
        <v>15</v>
      </c>
      <c r="L2" s="46" t="s">
        <v>16</v>
      </c>
      <c r="M2" s="47"/>
      <c r="N2" s="46" t="s">
        <v>9</v>
      </c>
      <c r="O2" s="46" t="s">
        <v>18</v>
      </c>
      <c r="P2" s="46" t="s">
        <v>19</v>
      </c>
      <c r="Q2" s="46" t="s">
        <v>34</v>
      </c>
      <c r="R2" s="46" t="s">
        <v>20</v>
      </c>
      <c r="S2" s="46" t="s">
        <v>28</v>
      </c>
      <c r="T2" s="46" t="s">
        <v>21</v>
      </c>
      <c r="U2" s="46" t="s">
        <v>2</v>
      </c>
      <c r="V2" s="46" t="s">
        <v>22</v>
      </c>
      <c r="W2" s="46" t="s">
        <v>23</v>
      </c>
      <c r="X2" s="48" t="s">
        <v>35</v>
      </c>
      <c r="Y2" s="4"/>
      <c r="Z2" s="4"/>
      <c r="AA2" s="4"/>
    </row>
    <row r="3" spans="1:28" ht="50.1" customHeight="1">
      <c r="A3" s="49"/>
      <c r="B3" s="49"/>
      <c r="C3" s="49"/>
      <c r="D3" s="50"/>
      <c r="E3" s="49"/>
      <c r="F3" s="49"/>
      <c r="G3" s="51"/>
      <c r="H3" s="52"/>
      <c r="I3" s="49"/>
      <c r="J3" s="53"/>
      <c r="K3" s="49"/>
      <c r="L3" s="49"/>
      <c r="M3" s="49"/>
      <c r="N3" s="54"/>
      <c r="O3" s="55"/>
      <c r="P3" s="55"/>
      <c r="Q3" s="55"/>
      <c r="R3" s="55"/>
      <c r="S3" s="55"/>
      <c r="T3" s="55"/>
      <c r="U3" s="55"/>
      <c r="V3" s="55"/>
      <c r="W3" s="55"/>
      <c r="X3" s="56"/>
    </row>
    <row r="4" spans="1:28">
      <c r="G4" s="57"/>
      <c r="H4" s="58"/>
      <c r="I4" s="59" t="s">
        <v>33</v>
      </c>
      <c r="J4" s="60">
        <f>SUM(J8:J367)</f>
        <v>509114.47314756189</v>
      </c>
      <c r="K4" s="60">
        <f>SUM(K8:K367)</f>
        <v>109114.47314756121</v>
      </c>
      <c r="L4" s="60">
        <f>SUM(L8:L367)</f>
        <v>399999.99999999994</v>
      </c>
      <c r="M4" s="57"/>
      <c r="N4" s="60">
        <f>SUM(N8:N367)</f>
        <v>1500000</v>
      </c>
      <c r="O4" s="60">
        <f>SUM(O8:O367)</f>
        <v>720000</v>
      </c>
      <c r="P4" s="60">
        <f>SUM(P8:P367)</f>
        <v>780000</v>
      </c>
      <c r="Q4" s="60"/>
      <c r="R4" s="60">
        <f t="shared" ref="R4:W4" si="0">SUM(R8:R367)</f>
        <v>109114.47314756121</v>
      </c>
      <c r="S4" s="60">
        <f t="shared" si="0"/>
        <v>670885.52685243892</v>
      </c>
      <c r="T4" s="60">
        <f t="shared" si="0"/>
        <v>52374.947110829336</v>
      </c>
      <c r="U4" s="60">
        <f t="shared" si="0"/>
        <v>399999.99999999948</v>
      </c>
      <c r="V4" s="60">
        <f t="shared" si="0"/>
        <v>192000</v>
      </c>
      <c r="W4" s="60" t="e">
        <f t="shared" si="0"/>
        <v>#VALUE!</v>
      </c>
      <c r="X4" s="61"/>
      <c r="AB4" s="11"/>
    </row>
    <row r="5" spans="1:28">
      <c r="G5" s="62" t="s">
        <v>13</v>
      </c>
      <c r="H5" s="63"/>
      <c r="I5" s="63"/>
      <c r="J5" s="64"/>
      <c r="K5" s="64"/>
      <c r="L5" s="64"/>
      <c r="M5" s="49"/>
      <c r="N5" s="62" t="s">
        <v>9</v>
      </c>
      <c r="O5" s="65"/>
      <c r="P5" s="65"/>
      <c r="Q5" s="65"/>
      <c r="R5" s="65"/>
      <c r="S5" s="65"/>
      <c r="T5" s="65"/>
      <c r="U5" s="65"/>
      <c r="V5" s="65"/>
      <c r="W5" s="65"/>
      <c r="X5" s="66"/>
      <c r="AB5" s="11"/>
    </row>
    <row r="6" spans="1:28" s="12" customFormat="1" ht="72.75" customHeight="1">
      <c r="C6" s="86" t="s">
        <v>10</v>
      </c>
      <c r="D6" s="13"/>
      <c r="E6" s="14"/>
      <c r="F6" s="14"/>
      <c r="G6" s="67" t="s">
        <v>0</v>
      </c>
      <c r="H6" s="67" t="s">
        <v>24</v>
      </c>
      <c r="I6" s="67" t="s">
        <v>14</v>
      </c>
      <c r="J6" s="67" t="s">
        <v>17</v>
      </c>
      <c r="K6" s="67" t="s">
        <v>15</v>
      </c>
      <c r="L6" s="68" t="s">
        <v>16</v>
      </c>
      <c r="M6" s="69"/>
      <c r="N6" s="67" t="s">
        <v>25</v>
      </c>
      <c r="O6" s="67" t="s">
        <v>18</v>
      </c>
      <c r="P6" s="67" t="s">
        <v>26</v>
      </c>
      <c r="Q6" s="67" t="s">
        <v>36</v>
      </c>
      <c r="R6" s="67" t="s">
        <v>20</v>
      </c>
      <c r="S6" s="67" t="s">
        <v>27</v>
      </c>
      <c r="T6" s="67" t="s">
        <v>21</v>
      </c>
      <c r="U6" s="67" t="s">
        <v>2</v>
      </c>
      <c r="V6" s="67" t="s">
        <v>29</v>
      </c>
      <c r="W6" s="67" t="s">
        <v>30</v>
      </c>
      <c r="X6" s="67" t="s">
        <v>37</v>
      </c>
      <c r="Y6" s="15"/>
      <c r="Z6" s="15"/>
      <c r="AA6" s="15"/>
      <c r="AB6" s="16"/>
    </row>
    <row r="7" spans="1:28" s="12" customFormat="1" ht="18" customHeight="1">
      <c r="C7" s="87"/>
      <c r="D7" s="17"/>
      <c r="E7" s="14"/>
      <c r="F7" s="14"/>
      <c r="G7" s="65"/>
      <c r="H7" s="70"/>
      <c r="I7" s="65"/>
      <c r="J7" s="70"/>
      <c r="K7" s="65"/>
      <c r="L7" s="70"/>
      <c r="M7" s="71"/>
      <c r="N7" s="65"/>
      <c r="O7" s="70"/>
      <c r="P7" s="65"/>
      <c r="Q7" s="65"/>
      <c r="R7" s="70"/>
      <c r="S7" s="65"/>
      <c r="T7" s="70"/>
      <c r="U7" s="65"/>
      <c r="V7" s="70"/>
      <c r="W7" s="65"/>
      <c r="X7" s="66"/>
      <c r="Y7" s="15"/>
      <c r="Z7" s="15"/>
      <c r="AA7" s="15"/>
      <c r="AB7" s="16"/>
    </row>
    <row r="8" spans="1:28" s="18" customFormat="1" ht="15.75">
      <c r="C8" s="88" t="s">
        <v>4</v>
      </c>
      <c r="D8" s="19">
        <v>400000</v>
      </c>
      <c r="E8" s="20"/>
      <c r="F8" s="20"/>
      <c r="G8" s="72">
        <f t="shared" ref="G8:G71" si="1">IF(H8 &lt;= $D$21*$D$11, H8/12, "")</f>
        <v>8.3333333333333329E-2</v>
      </c>
      <c r="H8" s="73">
        <v>1</v>
      </c>
      <c r="I8" s="74">
        <f>IF(G8 = "", "", $D$8)</f>
        <v>400000</v>
      </c>
      <c r="J8" s="75">
        <f>IF(I8 &lt;= 0, "", $D$12)</f>
        <v>4242.6206095630096</v>
      </c>
      <c r="K8" s="75">
        <f>IF(I8 &lt; 0, "", I8*($D$9/$D$11))</f>
        <v>1666.6666666666667</v>
      </c>
      <c r="L8" s="75">
        <f>IF(I8 &lt; 0,"", J8-K8)</f>
        <v>2575.9539428963426</v>
      </c>
      <c r="M8" s="76"/>
      <c r="N8" s="77">
        <f>IF(G8 &lt;= $D$21, $D$19/12, 0)</f>
        <v>12500</v>
      </c>
      <c r="O8" s="77">
        <f>N8*$D$20</f>
        <v>6000</v>
      </c>
      <c r="P8" s="77">
        <f>N8-O8</f>
        <v>6500</v>
      </c>
      <c r="Q8" s="78">
        <f>SUM(P$8:$P8)</f>
        <v>6500</v>
      </c>
      <c r="R8" s="77">
        <f>IF(K8 = "", 0, K8)</f>
        <v>1666.6666666666667</v>
      </c>
      <c r="S8" s="77">
        <f>N8-R8-O8</f>
        <v>4833.3333333333339</v>
      </c>
      <c r="T8" s="77">
        <f>R8*$D$20</f>
        <v>800</v>
      </c>
      <c r="U8" s="77">
        <f>IF(G8 &lt;= $D$13, $D$8/($D$13*$D$11), 0)</f>
        <v>3333.3333333333335</v>
      </c>
      <c r="V8" s="77">
        <f>U8*$D$20</f>
        <v>1600</v>
      </c>
      <c r="W8" s="79">
        <f>N8-((N8-U8-R8)*$D$20)-J8</f>
        <v>4657.3793904369904</v>
      </c>
      <c r="X8" s="78">
        <f>SUM($W$8:W8)</f>
        <v>4657.3793904369904</v>
      </c>
      <c r="Y8" s="21"/>
      <c r="Z8" s="21"/>
      <c r="AA8" s="21"/>
    </row>
    <row r="9" spans="1:28" s="18" customFormat="1" ht="15.75">
      <c r="C9" s="88" t="s">
        <v>1</v>
      </c>
      <c r="D9" s="22">
        <v>0.05</v>
      </c>
      <c r="E9" s="20"/>
      <c r="F9" s="20"/>
      <c r="G9" s="72">
        <f t="shared" si="1"/>
        <v>0.16666666666666666</v>
      </c>
      <c r="H9" s="73">
        <v>2</v>
      </c>
      <c r="I9" s="80">
        <f>IF(G8 = "", "",IF(I8-L8 &lt; 0, 0,I8-L8))</f>
        <v>397424.04605710367</v>
      </c>
      <c r="J9" s="81">
        <f>IF(G8 = "", "",IF(I9 &lt;= 0.01, 0, $D$12))</f>
        <v>4242.6206095630096</v>
      </c>
      <c r="K9" s="81">
        <f>IF(G8 = "", "",IF(I9 &lt;= 0, 0, I9*($D$9/$D$11)))</f>
        <v>1655.9335252379319</v>
      </c>
      <c r="L9" s="81">
        <f>IF(G8 = "", "",IF(I9 &lt;= 0,0, J9-K9))</f>
        <v>2586.6870843250776</v>
      </c>
      <c r="M9" s="76"/>
      <c r="N9" s="82">
        <f t="shared" ref="N9:N72" si="2">IF(G8 = "", "",IF(G9 &lt;= $D$21, $D$19/12, 0))</f>
        <v>12500</v>
      </c>
      <c r="O9" s="82">
        <f t="shared" ref="O9:O72" si="3">IF(G8 = "", "",N9*$D$20)</f>
        <v>6000</v>
      </c>
      <c r="P9" s="82">
        <f>IF(G8 = "", "",N9-O9)</f>
        <v>6500</v>
      </c>
      <c r="Q9" s="78">
        <f>SUM(P$8:$P9)</f>
        <v>13000</v>
      </c>
      <c r="R9" s="82">
        <f>IF(G8 = "", "",IF(K9 = "", 0, K9))</f>
        <v>1655.9335252379319</v>
      </c>
      <c r="S9" s="82">
        <f>IF(G8 = "", "",N9-R9-O9)</f>
        <v>4844.0664747620685</v>
      </c>
      <c r="T9" s="82">
        <f t="shared" ref="T9:T72" si="4">IF(G8 = "", "",R9*$D$20)</f>
        <v>794.84809211420725</v>
      </c>
      <c r="U9" s="83">
        <f>IF(G8 = "", "",IF(G9 &lt;= $D$13, $D$8/($D$13*$D$11), 0))</f>
        <v>3333.3333333333335</v>
      </c>
      <c r="V9" s="82">
        <f t="shared" ref="V9:V72" si="5">IF(G8 = "", "",U9*$D$20)</f>
        <v>1600</v>
      </c>
      <c r="W9" s="79">
        <f t="shared" ref="W9:W72" si="6">N9-((N9-U9-R9)*$D$20)-J9</f>
        <v>4652.2274825511977</v>
      </c>
      <c r="X9" s="78">
        <f>SUM($W$8:W9)</f>
        <v>9309.6068729881881</v>
      </c>
      <c r="Y9" s="21"/>
      <c r="Z9" s="21"/>
      <c r="AA9" s="21"/>
    </row>
    <row r="10" spans="1:28" s="18" customFormat="1" ht="15.75">
      <c r="A10" s="23"/>
      <c r="B10" s="23"/>
      <c r="C10" s="88" t="s">
        <v>5</v>
      </c>
      <c r="D10" s="24">
        <v>10</v>
      </c>
      <c r="E10" s="20"/>
      <c r="F10" s="20"/>
      <c r="G10" s="72">
        <f t="shared" si="1"/>
        <v>0.25</v>
      </c>
      <c r="H10" s="73">
        <v>3</v>
      </c>
      <c r="I10" s="80">
        <f t="shared" ref="I10:I73" si="7">IF(G9 = "", "",IF(I9-L9 &lt; 0, 0,I9-L9))</f>
        <v>394837.3589727786</v>
      </c>
      <c r="J10" s="81">
        <f t="shared" ref="J10:J73" si="8">IF(G9 = "", "",IF(I10 &lt;= 0.01, 0, $D$12))</f>
        <v>4242.6206095630096</v>
      </c>
      <c r="K10" s="81">
        <f t="shared" ref="K10:K73" si="9">IF(G9 = "", "",IF(I10 &lt;= 0, 0, I10*($D$9/$D$11)))</f>
        <v>1645.1556623865774</v>
      </c>
      <c r="L10" s="81">
        <f t="shared" ref="L10:L73" si="10">IF(G9 = "", "",IF(I10 &lt;= 0,0, J10-K10))</f>
        <v>2597.4649471764324</v>
      </c>
      <c r="M10" s="76"/>
      <c r="N10" s="82">
        <f t="shared" si="2"/>
        <v>12500</v>
      </c>
      <c r="O10" s="82">
        <f t="shared" si="3"/>
        <v>6000</v>
      </c>
      <c r="P10" s="82">
        <f t="shared" ref="P10:P73" si="11">IF(G9 = "", "",N10-O10)</f>
        <v>6500</v>
      </c>
      <c r="Q10" s="78">
        <f>SUM(P$8:$P10)</f>
        <v>19500</v>
      </c>
      <c r="R10" s="82">
        <f t="shared" ref="R10:R73" si="12">IF(G9 = "", "",IF(K10 = "", 0, K10))</f>
        <v>1645.1556623865774</v>
      </c>
      <c r="S10" s="82">
        <f t="shared" ref="S10:S73" si="13">IF(G9 = "", "",N10-R10-O10)</f>
        <v>4854.8443376134219</v>
      </c>
      <c r="T10" s="82">
        <f t="shared" si="4"/>
        <v>789.67471794555718</v>
      </c>
      <c r="U10" s="83">
        <f t="shared" ref="U10:U73" si="14">IF(G9 = "", "",IF(G10 &lt;= $D$13, $D$8/($D$13*$D$11), 0))</f>
        <v>3333.3333333333335</v>
      </c>
      <c r="V10" s="82">
        <f t="shared" si="5"/>
        <v>1600</v>
      </c>
      <c r="W10" s="79">
        <f t="shared" si="6"/>
        <v>4647.0541083825483</v>
      </c>
      <c r="X10" s="78">
        <f>SUM($W$8:W10)</f>
        <v>13956.660981370736</v>
      </c>
      <c r="Y10" s="21"/>
      <c r="Z10" s="21"/>
      <c r="AA10" s="21"/>
    </row>
    <row r="11" spans="1:28" ht="15.75">
      <c r="C11" s="88" t="s">
        <v>6</v>
      </c>
      <c r="D11" s="24">
        <v>12</v>
      </c>
      <c r="G11" s="72">
        <f t="shared" si="1"/>
        <v>0.33333333333333331</v>
      </c>
      <c r="H11" s="73">
        <v>4</v>
      </c>
      <c r="I11" s="80">
        <f t="shared" si="7"/>
        <v>392239.89402560215</v>
      </c>
      <c r="J11" s="81">
        <f t="shared" si="8"/>
        <v>4242.6206095630096</v>
      </c>
      <c r="K11" s="81">
        <f t="shared" si="9"/>
        <v>1634.3328917733422</v>
      </c>
      <c r="L11" s="81">
        <f t="shared" si="10"/>
        <v>2608.2877177896671</v>
      </c>
      <c r="M11" s="84"/>
      <c r="N11" s="82">
        <f t="shared" si="2"/>
        <v>12500</v>
      </c>
      <c r="O11" s="82">
        <f t="shared" si="3"/>
        <v>6000</v>
      </c>
      <c r="P11" s="82">
        <f t="shared" si="11"/>
        <v>6500</v>
      </c>
      <c r="Q11" s="78">
        <f>SUM(P$8:$P11)</f>
        <v>26000</v>
      </c>
      <c r="R11" s="82">
        <f t="shared" si="12"/>
        <v>1634.3328917733422</v>
      </c>
      <c r="S11" s="82">
        <f t="shared" si="13"/>
        <v>4865.6671082266585</v>
      </c>
      <c r="T11" s="82">
        <f t="shared" si="4"/>
        <v>784.4797880512042</v>
      </c>
      <c r="U11" s="83">
        <f t="shared" si="14"/>
        <v>3333.3333333333335</v>
      </c>
      <c r="V11" s="82">
        <f t="shared" si="5"/>
        <v>1600</v>
      </c>
      <c r="W11" s="79">
        <f t="shared" si="6"/>
        <v>4641.8591784881955</v>
      </c>
      <c r="X11" s="78">
        <f>SUM($W$8:W11)</f>
        <v>18598.520159858934</v>
      </c>
    </row>
    <row r="12" spans="1:28" ht="15.75">
      <c r="C12" s="88" t="s">
        <v>7</v>
      </c>
      <c r="D12" s="25">
        <f>PMT(D9/D11,D10*D11,-D8,0,0)</f>
        <v>4242.6206095630096</v>
      </c>
      <c r="G12" s="72">
        <f t="shared" si="1"/>
        <v>0.41666666666666669</v>
      </c>
      <c r="H12" s="73">
        <v>5</v>
      </c>
      <c r="I12" s="80">
        <f t="shared" si="7"/>
        <v>389631.6063078125</v>
      </c>
      <c r="J12" s="81">
        <f t="shared" si="8"/>
        <v>4242.6206095630096</v>
      </c>
      <c r="K12" s="81">
        <f t="shared" si="9"/>
        <v>1623.4650262825521</v>
      </c>
      <c r="L12" s="81">
        <f t="shared" si="10"/>
        <v>2619.1555832804574</v>
      </c>
      <c r="M12" s="84"/>
      <c r="N12" s="82">
        <f t="shared" si="2"/>
        <v>12500</v>
      </c>
      <c r="O12" s="82">
        <f t="shared" si="3"/>
        <v>6000</v>
      </c>
      <c r="P12" s="82">
        <f t="shared" si="11"/>
        <v>6500</v>
      </c>
      <c r="Q12" s="78">
        <f>SUM(P$8:$P12)</f>
        <v>32500</v>
      </c>
      <c r="R12" s="82">
        <f t="shared" si="12"/>
        <v>1623.4650262825521</v>
      </c>
      <c r="S12" s="82">
        <f t="shared" si="13"/>
        <v>4876.5349737174474</v>
      </c>
      <c r="T12" s="82">
        <f t="shared" si="4"/>
        <v>779.26321261562498</v>
      </c>
      <c r="U12" s="83">
        <f t="shared" si="14"/>
        <v>3333.3333333333335</v>
      </c>
      <c r="V12" s="82">
        <f t="shared" si="5"/>
        <v>1600</v>
      </c>
      <c r="W12" s="79">
        <f t="shared" si="6"/>
        <v>4636.6426030526163</v>
      </c>
      <c r="X12" s="78">
        <f>SUM($W$8:W12)</f>
        <v>23235.16276291155</v>
      </c>
    </row>
    <row r="13" spans="1:28" ht="15.75">
      <c r="C13" s="88" t="s">
        <v>8</v>
      </c>
      <c r="D13" s="26">
        <v>10</v>
      </c>
      <c r="G13" s="72">
        <f t="shared" si="1"/>
        <v>0.5</v>
      </c>
      <c r="H13" s="73">
        <v>6</v>
      </c>
      <c r="I13" s="80">
        <f t="shared" si="7"/>
        <v>387012.45072453207</v>
      </c>
      <c r="J13" s="81">
        <f t="shared" si="8"/>
        <v>4242.6206095630096</v>
      </c>
      <c r="K13" s="81">
        <f t="shared" si="9"/>
        <v>1612.5518780188836</v>
      </c>
      <c r="L13" s="81">
        <f t="shared" si="10"/>
        <v>2630.068731544126</v>
      </c>
      <c r="M13" s="84"/>
      <c r="N13" s="82">
        <f t="shared" si="2"/>
        <v>12500</v>
      </c>
      <c r="O13" s="82">
        <f t="shared" si="3"/>
        <v>6000</v>
      </c>
      <c r="P13" s="82">
        <f t="shared" si="11"/>
        <v>6500</v>
      </c>
      <c r="Q13" s="78">
        <f>SUM(P$8:$P13)</f>
        <v>39000</v>
      </c>
      <c r="R13" s="82">
        <f t="shared" si="12"/>
        <v>1612.5518780188836</v>
      </c>
      <c r="S13" s="82">
        <f t="shared" si="13"/>
        <v>4887.4481219811169</v>
      </c>
      <c r="T13" s="82">
        <f t="shared" si="4"/>
        <v>774.02490144906415</v>
      </c>
      <c r="U13" s="83">
        <f t="shared" si="14"/>
        <v>3333.3333333333335</v>
      </c>
      <c r="V13" s="82">
        <f t="shared" si="5"/>
        <v>1600</v>
      </c>
      <c r="W13" s="79">
        <f t="shared" si="6"/>
        <v>4631.4042918860541</v>
      </c>
      <c r="X13" s="78">
        <f>SUM($W$8:W13)</f>
        <v>27866.567054797604</v>
      </c>
    </row>
    <row r="14" spans="1:28">
      <c r="C14" s="89"/>
      <c r="D14" s="27"/>
      <c r="G14" s="72">
        <f t="shared" si="1"/>
        <v>0.58333333333333337</v>
      </c>
      <c r="H14" s="73">
        <v>7</v>
      </c>
      <c r="I14" s="80">
        <f t="shared" si="7"/>
        <v>384382.38199298794</v>
      </c>
      <c r="J14" s="81">
        <f t="shared" si="8"/>
        <v>4242.6206095630096</v>
      </c>
      <c r="K14" s="81">
        <f t="shared" si="9"/>
        <v>1601.5932583041165</v>
      </c>
      <c r="L14" s="81">
        <f t="shared" si="10"/>
        <v>2641.0273512588928</v>
      </c>
      <c r="M14" s="84"/>
      <c r="N14" s="82">
        <f t="shared" si="2"/>
        <v>12500</v>
      </c>
      <c r="O14" s="82">
        <f t="shared" si="3"/>
        <v>6000</v>
      </c>
      <c r="P14" s="82">
        <f t="shared" si="11"/>
        <v>6500</v>
      </c>
      <c r="Q14" s="78">
        <f>SUM(P$8:$P14)</f>
        <v>45500</v>
      </c>
      <c r="R14" s="82">
        <f t="shared" si="12"/>
        <v>1601.5932583041165</v>
      </c>
      <c r="S14" s="82">
        <f t="shared" si="13"/>
        <v>4898.4067416958842</v>
      </c>
      <c r="T14" s="82">
        <f t="shared" si="4"/>
        <v>768.76476398597583</v>
      </c>
      <c r="U14" s="83">
        <f t="shared" si="14"/>
        <v>3333.3333333333335</v>
      </c>
      <c r="V14" s="82">
        <f t="shared" si="5"/>
        <v>1600</v>
      </c>
      <c r="W14" s="79">
        <f t="shared" si="6"/>
        <v>4626.1441544229674</v>
      </c>
      <c r="X14" s="78">
        <f>SUM($W$8:W14)</f>
        <v>32492.711209220572</v>
      </c>
    </row>
    <row r="15" spans="1:28">
      <c r="C15" s="90"/>
      <c r="D15" s="28"/>
      <c r="G15" s="72">
        <f t="shared" si="1"/>
        <v>0.66666666666666663</v>
      </c>
      <c r="H15" s="73">
        <v>8</v>
      </c>
      <c r="I15" s="80">
        <f t="shared" si="7"/>
        <v>381741.35464172903</v>
      </c>
      <c r="J15" s="81">
        <f t="shared" si="8"/>
        <v>4242.6206095630096</v>
      </c>
      <c r="K15" s="81">
        <f t="shared" si="9"/>
        <v>1590.5889776738709</v>
      </c>
      <c r="L15" s="81">
        <f t="shared" si="10"/>
        <v>2652.0316318891387</v>
      </c>
      <c r="M15" s="84"/>
      <c r="N15" s="82">
        <f t="shared" si="2"/>
        <v>12500</v>
      </c>
      <c r="O15" s="82">
        <f t="shared" si="3"/>
        <v>6000</v>
      </c>
      <c r="P15" s="82">
        <f t="shared" si="11"/>
        <v>6500</v>
      </c>
      <c r="Q15" s="78">
        <f>SUM(P$8:$P15)</f>
        <v>52000</v>
      </c>
      <c r="R15" s="82">
        <f t="shared" si="12"/>
        <v>1590.5889776738709</v>
      </c>
      <c r="S15" s="82">
        <f t="shared" si="13"/>
        <v>4909.4110223261287</v>
      </c>
      <c r="T15" s="82">
        <f t="shared" si="4"/>
        <v>763.48270928345801</v>
      </c>
      <c r="U15" s="83">
        <f t="shared" si="14"/>
        <v>3333.3333333333335</v>
      </c>
      <c r="V15" s="82">
        <f t="shared" si="5"/>
        <v>1600</v>
      </c>
      <c r="W15" s="79">
        <f t="shared" si="6"/>
        <v>4620.8620997204489</v>
      </c>
      <c r="X15" s="78">
        <f>SUM($W$8:W15)</f>
        <v>37113.573308941021</v>
      </c>
    </row>
    <row r="16" spans="1:28">
      <c r="C16" s="49"/>
      <c r="G16" s="72">
        <f t="shared" si="1"/>
        <v>0.75</v>
      </c>
      <c r="H16" s="73">
        <v>9</v>
      </c>
      <c r="I16" s="80">
        <f t="shared" si="7"/>
        <v>379089.32300983992</v>
      </c>
      <c r="J16" s="81">
        <f t="shared" si="8"/>
        <v>4242.6206095630096</v>
      </c>
      <c r="K16" s="81">
        <f t="shared" si="9"/>
        <v>1579.538845874333</v>
      </c>
      <c r="L16" s="81">
        <f t="shared" si="10"/>
        <v>2663.0817636886768</v>
      </c>
      <c r="M16" s="84"/>
      <c r="N16" s="82">
        <f t="shared" si="2"/>
        <v>12500</v>
      </c>
      <c r="O16" s="82">
        <f t="shared" si="3"/>
        <v>6000</v>
      </c>
      <c r="P16" s="82">
        <f t="shared" si="11"/>
        <v>6500</v>
      </c>
      <c r="Q16" s="78">
        <f>SUM(P$8:$P16)</f>
        <v>58500</v>
      </c>
      <c r="R16" s="82">
        <f t="shared" si="12"/>
        <v>1579.538845874333</v>
      </c>
      <c r="S16" s="82">
        <f t="shared" si="13"/>
        <v>4920.4611541256672</v>
      </c>
      <c r="T16" s="82">
        <f t="shared" si="4"/>
        <v>758.17864601967983</v>
      </c>
      <c r="U16" s="83">
        <f t="shared" si="14"/>
        <v>3333.3333333333335</v>
      </c>
      <c r="V16" s="82">
        <f t="shared" si="5"/>
        <v>1600</v>
      </c>
      <c r="W16" s="79">
        <f t="shared" si="6"/>
        <v>4615.5580364566704</v>
      </c>
      <c r="X16" s="78">
        <f>SUM($W$8:W16)</f>
        <v>41729.131345397691</v>
      </c>
    </row>
    <row r="17" spans="3:27" ht="15.75">
      <c r="C17" s="91" t="s">
        <v>9</v>
      </c>
      <c r="D17" s="29"/>
      <c r="G17" s="72">
        <f t="shared" si="1"/>
        <v>0.83333333333333337</v>
      </c>
      <c r="H17" s="73">
        <v>10</v>
      </c>
      <c r="I17" s="80">
        <f t="shared" si="7"/>
        <v>376426.24124615127</v>
      </c>
      <c r="J17" s="81">
        <f t="shared" si="8"/>
        <v>4242.6206095630096</v>
      </c>
      <c r="K17" s="81">
        <f t="shared" si="9"/>
        <v>1568.4426718589636</v>
      </c>
      <c r="L17" s="81">
        <f t="shared" si="10"/>
        <v>2674.1779377040457</v>
      </c>
      <c r="M17" s="84"/>
      <c r="N17" s="82">
        <f t="shared" si="2"/>
        <v>12500</v>
      </c>
      <c r="O17" s="82">
        <f t="shared" si="3"/>
        <v>6000</v>
      </c>
      <c r="P17" s="82">
        <f t="shared" si="11"/>
        <v>6500</v>
      </c>
      <c r="Q17" s="78">
        <f>SUM(P$8:$P17)</f>
        <v>65000</v>
      </c>
      <c r="R17" s="82">
        <f t="shared" si="12"/>
        <v>1568.4426718589636</v>
      </c>
      <c r="S17" s="82">
        <f t="shared" si="13"/>
        <v>4931.5573281410361</v>
      </c>
      <c r="T17" s="82">
        <f t="shared" si="4"/>
        <v>752.85248249230256</v>
      </c>
      <c r="U17" s="83">
        <f t="shared" si="14"/>
        <v>3333.3333333333335</v>
      </c>
      <c r="V17" s="82">
        <f t="shared" si="5"/>
        <v>1600</v>
      </c>
      <c r="W17" s="79">
        <f t="shared" si="6"/>
        <v>4610.2318729292929</v>
      </c>
      <c r="X17" s="78">
        <f>SUM($W$8:W17)</f>
        <v>46339.36321832698</v>
      </c>
    </row>
    <row r="18" spans="3:27">
      <c r="C18" s="92"/>
      <c r="D18" s="30"/>
      <c r="G18" s="72">
        <f t="shared" si="1"/>
        <v>0.91666666666666663</v>
      </c>
      <c r="H18" s="73">
        <v>11</v>
      </c>
      <c r="I18" s="80">
        <f t="shared" si="7"/>
        <v>373752.06330844725</v>
      </c>
      <c r="J18" s="81">
        <f t="shared" si="8"/>
        <v>4242.6206095630096</v>
      </c>
      <c r="K18" s="81">
        <f t="shared" si="9"/>
        <v>1557.3002637851969</v>
      </c>
      <c r="L18" s="81">
        <f t="shared" si="10"/>
        <v>2685.3203457778127</v>
      </c>
      <c r="M18" s="84"/>
      <c r="N18" s="82">
        <f t="shared" si="2"/>
        <v>12500</v>
      </c>
      <c r="O18" s="82">
        <f t="shared" si="3"/>
        <v>6000</v>
      </c>
      <c r="P18" s="82">
        <f t="shared" si="11"/>
        <v>6500</v>
      </c>
      <c r="Q18" s="78">
        <f>SUM(P$8:$P18)</f>
        <v>71500</v>
      </c>
      <c r="R18" s="82">
        <f t="shared" si="12"/>
        <v>1557.3002637851969</v>
      </c>
      <c r="S18" s="82">
        <f t="shared" si="13"/>
        <v>4942.6997362148031</v>
      </c>
      <c r="T18" s="82">
        <f t="shared" si="4"/>
        <v>747.5041266168945</v>
      </c>
      <c r="U18" s="83">
        <f t="shared" si="14"/>
        <v>3333.3333333333335</v>
      </c>
      <c r="V18" s="82">
        <f t="shared" si="5"/>
        <v>1600</v>
      </c>
      <c r="W18" s="79">
        <f t="shared" si="6"/>
        <v>4604.883517053886</v>
      </c>
      <c r="X18" s="78">
        <f>SUM($W$8:W18)</f>
        <v>50944.246735380868</v>
      </c>
    </row>
    <row r="19" spans="3:27" ht="15.75">
      <c r="C19" s="88" t="s">
        <v>11</v>
      </c>
      <c r="D19" s="31">
        <v>150000</v>
      </c>
      <c r="G19" s="72">
        <f t="shared" si="1"/>
        <v>1</v>
      </c>
      <c r="H19" s="73">
        <v>12</v>
      </c>
      <c r="I19" s="80">
        <f t="shared" si="7"/>
        <v>371066.74296266946</v>
      </c>
      <c r="J19" s="81">
        <f t="shared" si="8"/>
        <v>4242.6206095630096</v>
      </c>
      <c r="K19" s="81">
        <f t="shared" si="9"/>
        <v>1546.1114290111227</v>
      </c>
      <c r="L19" s="81">
        <f t="shared" si="10"/>
        <v>2696.5091805518869</v>
      </c>
      <c r="M19" s="84"/>
      <c r="N19" s="82">
        <f t="shared" si="2"/>
        <v>12500</v>
      </c>
      <c r="O19" s="82">
        <f t="shared" si="3"/>
        <v>6000</v>
      </c>
      <c r="P19" s="82">
        <f t="shared" si="11"/>
        <v>6500</v>
      </c>
      <c r="Q19" s="78">
        <f>SUM(P$8:$P19)</f>
        <v>78000</v>
      </c>
      <c r="R19" s="82">
        <f t="shared" si="12"/>
        <v>1546.1114290111227</v>
      </c>
      <c r="S19" s="82">
        <f t="shared" si="13"/>
        <v>4953.8885709888782</v>
      </c>
      <c r="T19" s="82">
        <f t="shared" si="4"/>
        <v>742.13348592533885</v>
      </c>
      <c r="U19" s="83">
        <f t="shared" si="14"/>
        <v>3333.3333333333335</v>
      </c>
      <c r="V19" s="82">
        <f t="shared" si="5"/>
        <v>1600</v>
      </c>
      <c r="W19" s="79">
        <f t="shared" si="6"/>
        <v>4599.5128763623306</v>
      </c>
      <c r="X19" s="78">
        <f>SUM($W$8:W19)</f>
        <v>55543.759611743197</v>
      </c>
    </row>
    <row r="20" spans="3:27" ht="15.75">
      <c r="C20" s="88" t="s">
        <v>3</v>
      </c>
      <c r="D20" s="32">
        <v>0.48</v>
      </c>
      <c r="G20" s="72">
        <f t="shared" si="1"/>
        <v>1.0833333333333333</v>
      </c>
      <c r="H20" s="73">
        <v>13</v>
      </c>
      <c r="I20" s="80">
        <f t="shared" si="7"/>
        <v>368370.2337821176</v>
      </c>
      <c r="J20" s="81">
        <f t="shared" si="8"/>
        <v>4242.6206095630096</v>
      </c>
      <c r="K20" s="81">
        <f t="shared" si="9"/>
        <v>1534.8759740921566</v>
      </c>
      <c r="L20" s="81">
        <f t="shared" si="10"/>
        <v>2707.7446354708527</v>
      </c>
      <c r="M20" s="84"/>
      <c r="N20" s="82">
        <f t="shared" si="2"/>
        <v>12500</v>
      </c>
      <c r="O20" s="82">
        <f t="shared" si="3"/>
        <v>6000</v>
      </c>
      <c r="P20" s="82">
        <f t="shared" si="11"/>
        <v>6500</v>
      </c>
      <c r="Q20" s="78">
        <f>SUM(P$8:$P20)</f>
        <v>84500</v>
      </c>
      <c r="R20" s="82">
        <f t="shared" si="12"/>
        <v>1534.8759740921566</v>
      </c>
      <c r="S20" s="82">
        <f t="shared" si="13"/>
        <v>4965.124025907844</v>
      </c>
      <c r="T20" s="82">
        <f t="shared" si="4"/>
        <v>736.74046756423513</v>
      </c>
      <c r="U20" s="83">
        <f t="shared" si="14"/>
        <v>3333.3333333333335</v>
      </c>
      <c r="V20" s="82">
        <f t="shared" si="5"/>
        <v>1600</v>
      </c>
      <c r="W20" s="79">
        <f t="shared" si="6"/>
        <v>4594.119858001226</v>
      </c>
      <c r="X20" s="78">
        <f>SUM($W$8:W20)</f>
        <v>60137.879469744425</v>
      </c>
    </row>
    <row r="21" spans="3:27" ht="15.75">
      <c r="C21" s="88" t="s">
        <v>12</v>
      </c>
      <c r="D21" s="33">
        <v>10</v>
      </c>
      <c r="G21" s="72">
        <f t="shared" si="1"/>
        <v>1.1666666666666667</v>
      </c>
      <c r="H21" s="73">
        <v>14</v>
      </c>
      <c r="I21" s="80">
        <f t="shared" si="7"/>
        <v>365662.48914664675</v>
      </c>
      <c r="J21" s="81">
        <f t="shared" si="8"/>
        <v>4242.6206095630096</v>
      </c>
      <c r="K21" s="81">
        <f t="shared" si="9"/>
        <v>1523.5937047776947</v>
      </c>
      <c r="L21" s="81">
        <f t="shared" si="10"/>
        <v>2719.0269047853149</v>
      </c>
      <c r="M21" s="84"/>
      <c r="N21" s="82">
        <f t="shared" si="2"/>
        <v>12500</v>
      </c>
      <c r="O21" s="82">
        <f t="shared" si="3"/>
        <v>6000</v>
      </c>
      <c r="P21" s="82">
        <f t="shared" si="11"/>
        <v>6500</v>
      </c>
      <c r="Q21" s="78">
        <f>SUM(P$8:$P21)</f>
        <v>91000</v>
      </c>
      <c r="R21" s="82">
        <f t="shared" si="12"/>
        <v>1523.5937047776947</v>
      </c>
      <c r="S21" s="82">
        <f t="shared" si="13"/>
        <v>4976.4062952223048</v>
      </c>
      <c r="T21" s="82">
        <f t="shared" si="4"/>
        <v>731.32497829329338</v>
      </c>
      <c r="U21" s="83">
        <f t="shared" si="14"/>
        <v>3333.3333333333335</v>
      </c>
      <c r="V21" s="82">
        <f t="shared" si="5"/>
        <v>1600</v>
      </c>
      <c r="W21" s="79">
        <f t="shared" si="6"/>
        <v>4588.7043687302848</v>
      </c>
      <c r="X21" s="78">
        <f>SUM($W$8:W21)</f>
        <v>64726.583838474711</v>
      </c>
    </row>
    <row r="22" spans="3:27">
      <c r="C22" s="89"/>
      <c r="D22" s="27"/>
      <c r="G22" s="72">
        <f t="shared" si="1"/>
        <v>1.25</v>
      </c>
      <c r="H22" s="73">
        <v>15</v>
      </c>
      <c r="I22" s="80">
        <f t="shared" si="7"/>
        <v>362943.46224186145</v>
      </c>
      <c r="J22" s="81">
        <f t="shared" si="8"/>
        <v>4242.6206095630096</v>
      </c>
      <c r="K22" s="81">
        <f t="shared" si="9"/>
        <v>1512.2644260077559</v>
      </c>
      <c r="L22" s="81">
        <f t="shared" si="10"/>
        <v>2730.3561835552537</v>
      </c>
      <c r="M22" s="84"/>
      <c r="N22" s="82">
        <f t="shared" si="2"/>
        <v>12500</v>
      </c>
      <c r="O22" s="82">
        <f t="shared" si="3"/>
        <v>6000</v>
      </c>
      <c r="P22" s="82">
        <f t="shared" si="11"/>
        <v>6500</v>
      </c>
      <c r="Q22" s="78">
        <f>SUM(P$8:$P22)</f>
        <v>97500</v>
      </c>
      <c r="R22" s="82">
        <f t="shared" si="12"/>
        <v>1512.2644260077559</v>
      </c>
      <c r="S22" s="82">
        <f t="shared" si="13"/>
        <v>4987.7355739922441</v>
      </c>
      <c r="T22" s="82">
        <f t="shared" si="4"/>
        <v>725.88692448372285</v>
      </c>
      <c r="U22" s="83">
        <f t="shared" si="14"/>
        <v>3333.3333333333335</v>
      </c>
      <c r="V22" s="82">
        <f t="shared" si="5"/>
        <v>1600</v>
      </c>
      <c r="W22" s="79">
        <f t="shared" si="6"/>
        <v>4583.2663149207128</v>
      </c>
      <c r="X22" s="78">
        <f>SUM($W$8:W22)</f>
        <v>69309.850153395426</v>
      </c>
    </row>
    <row r="23" spans="3:27">
      <c r="C23" s="8"/>
      <c r="D23" s="34"/>
      <c r="G23" s="72">
        <f t="shared" si="1"/>
        <v>1.3333333333333333</v>
      </c>
      <c r="H23" s="73">
        <v>16</v>
      </c>
      <c r="I23" s="80">
        <f t="shared" si="7"/>
        <v>360213.10605830618</v>
      </c>
      <c r="J23" s="81">
        <f t="shared" si="8"/>
        <v>4242.6206095630096</v>
      </c>
      <c r="K23" s="81">
        <f t="shared" si="9"/>
        <v>1500.887941909609</v>
      </c>
      <c r="L23" s="81">
        <f t="shared" si="10"/>
        <v>2741.7326676534003</v>
      </c>
      <c r="M23" s="84"/>
      <c r="N23" s="82">
        <f t="shared" si="2"/>
        <v>12500</v>
      </c>
      <c r="O23" s="82">
        <f t="shared" si="3"/>
        <v>6000</v>
      </c>
      <c r="P23" s="82">
        <f t="shared" si="11"/>
        <v>6500</v>
      </c>
      <c r="Q23" s="78">
        <f>SUM(P$8:$P23)</f>
        <v>104000</v>
      </c>
      <c r="R23" s="82">
        <f t="shared" si="12"/>
        <v>1500.887941909609</v>
      </c>
      <c r="S23" s="82">
        <f t="shared" si="13"/>
        <v>4999.1120580903917</v>
      </c>
      <c r="T23" s="82">
        <f t="shared" si="4"/>
        <v>720.42621211661231</v>
      </c>
      <c r="U23" s="83">
        <f t="shared" si="14"/>
        <v>3333.3333333333335</v>
      </c>
      <c r="V23" s="82">
        <f t="shared" si="5"/>
        <v>1600</v>
      </c>
      <c r="W23" s="79">
        <f t="shared" si="6"/>
        <v>4577.8056025536043</v>
      </c>
      <c r="X23" s="78">
        <f>SUM($W$8:W23)</f>
        <v>73887.655755949032</v>
      </c>
    </row>
    <row r="24" spans="3:27">
      <c r="G24" s="72">
        <f t="shared" si="1"/>
        <v>1.4166666666666667</v>
      </c>
      <c r="H24" s="73">
        <v>17</v>
      </c>
      <c r="I24" s="80">
        <f t="shared" si="7"/>
        <v>357471.37339065276</v>
      </c>
      <c r="J24" s="81">
        <f t="shared" si="8"/>
        <v>4242.6206095630096</v>
      </c>
      <c r="K24" s="81">
        <f t="shared" si="9"/>
        <v>1489.4640557943865</v>
      </c>
      <c r="L24" s="81">
        <f t="shared" si="10"/>
        <v>2753.1565537686229</v>
      </c>
      <c r="M24" s="84"/>
      <c r="N24" s="82">
        <f t="shared" si="2"/>
        <v>12500</v>
      </c>
      <c r="O24" s="82">
        <f t="shared" si="3"/>
        <v>6000</v>
      </c>
      <c r="P24" s="82">
        <f t="shared" si="11"/>
        <v>6500</v>
      </c>
      <c r="Q24" s="78">
        <f>SUM(P$8:$P24)</f>
        <v>110500</v>
      </c>
      <c r="R24" s="82">
        <f t="shared" si="12"/>
        <v>1489.4640557943865</v>
      </c>
      <c r="S24" s="82">
        <f t="shared" si="13"/>
        <v>5010.5359442056142</v>
      </c>
      <c r="T24" s="82">
        <f t="shared" si="4"/>
        <v>714.94274678130546</v>
      </c>
      <c r="U24" s="83">
        <f t="shared" si="14"/>
        <v>3333.3333333333335</v>
      </c>
      <c r="V24" s="82">
        <f t="shared" si="5"/>
        <v>1600</v>
      </c>
      <c r="W24" s="79">
        <f t="shared" si="6"/>
        <v>4572.3221372182961</v>
      </c>
      <c r="X24" s="78">
        <f>SUM($W$8:W24)</f>
        <v>78459.977893167321</v>
      </c>
    </row>
    <row r="25" spans="3:27">
      <c r="G25" s="72">
        <f t="shared" si="1"/>
        <v>1.5</v>
      </c>
      <c r="H25" s="73">
        <v>18</v>
      </c>
      <c r="I25" s="80">
        <f t="shared" si="7"/>
        <v>354718.21683688415</v>
      </c>
      <c r="J25" s="81">
        <f t="shared" si="8"/>
        <v>4242.6206095630096</v>
      </c>
      <c r="K25" s="81">
        <f t="shared" si="9"/>
        <v>1477.992570153684</v>
      </c>
      <c r="L25" s="81">
        <f t="shared" si="10"/>
        <v>2764.6280394093255</v>
      </c>
      <c r="M25" s="84"/>
      <c r="N25" s="82">
        <f t="shared" si="2"/>
        <v>12500</v>
      </c>
      <c r="O25" s="82">
        <f t="shared" si="3"/>
        <v>6000</v>
      </c>
      <c r="P25" s="82">
        <f t="shared" si="11"/>
        <v>6500</v>
      </c>
      <c r="Q25" s="78">
        <f>SUM(P$8:$P25)</f>
        <v>117000</v>
      </c>
      <c r="R25" s="82">
        <f t="shared" si="12"/>
        <v>1477.992570153684</v>
      </c>
      <c r="S25" s="82">
        <f t="shared" si="13"/>
        <v>5022.0074298463151</v>
      </c>
      <c r="T25" s="82">
        <f t="shared" si="4"/>
        <v>709.43643367376831</v>
      </c>
      <c r="U25" s="83">
        <f t="shared" si="14"/>
        <v>3333.3333333333335</v>
      </c>
      <c r="V25" s="82">
        <f t="shared" si="5"/>
        <v>1600</v>
      </c>
      <c r="W25" s="79">
        <f t="shared" si="6"/>
        <v>4566.8158241107594</v>
      </c>
      <c r="X25" s="78">
        <f>SUM($W$8:W25)</f>
        <v>83026.79371727808</v>
      </c>
    </row>
    <row r="26" spans="3:27" ht="18" customHeight="1">
      <c r="G26" s="72">
        <f t="shared" si="1"/>
        <v>1.5833333333333333</v>
      </c>
      <c r="H26" s="73">
        <v>19</v>
      </c>
      <c r="I26" s="80">
        <f t="shared" si="7"/>
        <v>351953.5887974748</v>
      </c>
      <c r="J26" s="81">
        <f t="shared" si="8"/>
        <v>4242.6206095630096</v>
      </c>
      <c r="K26" s="81">
        <f t="shared" si="9"/>
        <v>1466.4732866561451</v>
      </c>
      <c r="L26" s="81">
        <f t="shared" si="10"/>
        <v>2776.1473229068642</v>
      </c>
      <c r="M26" s="84"/>
      <c r="N26" s="82">
        <f t="shared" si="2"/>
        <v>12500</v>
      </c>
      <c r="O26" s="82">
        <f t="shared" si="3"/>
        <v>6000</v>
      </c>
      <c r="P26" s="82">
        <f t="shared" si="11"/>
        <v>6500</v>
      </c>
      <c r="Q26" s="78">
        <f>SUM(P$8:$P26)</f>
        <v>123500</v>
      </c>
      <c r="R26" s="82">
        <f t="shared" si="12"/>
        <v>1466.4732866561451</v>
      </c>
      <c r="S26" s="82">
        <f t="shared" si="13"/>
        <v>5033.5267133438556</v>
      </c>
      <c r="T26" s="82">
        <f t="shared" si="4"/>
        <v>703.90717759494964</v>
      </c>
      <c r="U26" s="83">
        <f t="shared" si="14"/>
        <v>3333.3333333333335</v>
      </c>
      <c r="V26" s="82">
        <f t="shared" si="5"/>
        <v>1600</v>
      </c>
      <c r="W26" s="79">
        <f t="shared" si="6"/>
        <v>4561.286568031941</v>
      </c>
      <c r="X26" s="78">
        <f>SUM($W$8:W26)</f>
        <v>87588.080285310018</v>
      </c>
    </row>
    <row r="27" spans="3:27" ht="18" customHeight="1">
      <c r="G27" s="72">
        <f t="shared" si="1"/>
        <v>1.6666666666666667</v>
      </c>
      <c r="H27" s="73">
        <v>20</v>
      </c>
      <c r="I27" s="80">
        <f t="shared" si="7"/>
        <v>349177.44147456792</v>
      </c>
      <c r="J27" s="81">
        <f t="shared" si="8"/>
        <v>4242.6206095630096</v>
      </c>
      <c r="K27" s="81">
        <f t="shared" si="9"/>
        <v>1454.906006144033</v>
      </c>
      <c r="L27" s="81">
        <f t="shared" si="10"/>
        <v>2787.7146034189764</v>
      </c>
      <c r="M27" s="84"/>
      <c r="N27" s="82">
        <f t="shared" si="2"/>
        <v>12500</v>
      </c>
      <c r="O27" s="82">
        <f t="shared" si="3"/>
        <v>6000</v>
      </c>
      <c r="P27" s="82">
        <f t="shared" si="11"/>
        <v>6500</v>
      </c>
      <c r="Q27" s="78">
        <f>SUM(P$8:$P27)</f>
        <v>130000</v>
      </c>
      <c r="R27" s="82">
        <f t="shared" si="12"/>
        <v>1454.906006144033</v>
      </c>
      <c r="S27" s="82">
        <f t="shared" si="13"/>
        <v>5045.0939938559677</v>
      </c>
      <c r="T27" s="82">
        <f t="shared" si="4"/>
        <v>698.3548829491358</v>
      </c>
      <c r="U27" s="83">
        <f t="shared" si="14"/>
        <v>3333.3333333333335</v>
      </c>
      <c r="V27" s="82">
        <f t="shared" si="5"/>
        <v>1600</v>
      </c>
      <c r="W27" s="79">
        <f t="shared" si="6"/>
        <v>4555.7342733861278</v>
      </c>
      <c r="X27" s="78">
        <f>SUM($W$8:W27)</f>
        <v>92143.814558696147</v>
      </c>
      <c r="Y27" s="5"/>
      <c r="Z27" s="5"/>
      <c r="AA27" s="5"/>
    </row>
    <row r="28" spans="3:27" ht="18" customHeight="1">
      <c r="G28" s="72">
        <f t="shared" si="1"/>
        <v>1.75</v>
      </c>
      <c r="H28" s="73">
        <v>21</v>
      </c>
      <c r="I28" s="80">
        <f t="shared" si="7"/>
        <v>346389.72687114897</v>
      </c>
      <c r="J28" s="81">
        <f t="shared" si="8"/>
        <v>4242.6206095630096</v>
      </c>
      <c r="K28" s="81">
        <f t="shared" si="9"/>
        <v>1443.2905286297873</v>
      </c>
      <c r="L28" s="81">
        <f t="shared" si="10"/>
        <v>2799.3300809332222</v>
      </c>
      <c r="M28" s="84"/>
      <c r="N28" s="82">
        <f t="shared" si="2"/>
        <v>12500</v>
      </c>
      <c r="O28" s="82">
        <f t="shared" si="3"/>
        <v>6000</v>
      </c>
      <c r="P28" s="82">
        <f t="shared" si="11"/>
        <v>6500</v>
      </c>
      <c r="Q28" s="78">
        <f>SUM(P$8:$P28)</f>
        <v>136500</v>
      </c>
      <c r="R28" s="82">
        <f t="shared" si="12"/>
        <v>1443.2905286297873</v>
      </c>
      <c r="S28" s="82">
        <f t="shared" si="13"/>
        <v>5056.7094713702136</v>
      </c>
      <c r="T28" s="82">
        <f t="shared" si="4"/>
        <v>692.77945374229785</v>
      </c>
      <c r="U28" s="83">
        <f t="shared" si="14"/>
        <v>3333.3333333333335</v>
      </c>
      <c r="V28" s="82">
        <f t="shared" si="5"/>
        <v>1600</v>
      </c>
      <c r="W28" s="79">
        <f t="shared" si="6"/>
        <v>4550.1588441792883</v>
      </c>
      <c r="X28" s="78">
        <f>SUM($W$8:W28)</f>
        <v>96693.973402875432</v>
      </c>
      <c r="Y28" s="5"/>
      <c r="Z28" s="5"/>
      <c r="AA28" s="5"/>
    </row>
    <row r="29" spans="3:27" ht="18" customHeight="1">
      <c r="G29" s="72">
        <f t="shared" si="1"/>
        <v>1.8333333333333333</v>
      </c>
      <c r="H29" s="73">
        <v>22</v>
      </c>
      <c r="I29" s="80">
        <f t="shared" si="7"/>
        <v>343590.39679021575</v>
      </c>
      <c r="J29" s="81">
        <f t="shared" si="8"/>
        <v>4242.6206095630096</v>
      </c>
      <c r="K29" s="81">
        <f t="shared" si="9"/>
        <v>1431.6266532925656</v>
      </c>
      <c r="L29" s="81">
        <f t="shared" si="10"/>
        <v>2810.993956270444</v>
      </c>
      <c r="M29" s="84"/>
      <c r="N29" s="82">
        <f t="shared" si="2"/>
        <v>12500</v>
      </c>
      <c r="O29" s="82">
        <f t="shared" si="3"/>
        <v>6000</v>
      </c>
      <c r="P29" s="82">
        <f t="shared" si="11"/>
        <v>6500</v>
      </c>
      <c r="Q29" s="78">
        <f>SUM(P$8:$P29)</f>
        <v>143000</v>
      </c>
      <c r="R29" s="82">
        <f t="shared" si="12"/>
        <v>1431.6266532925656</v>
      </c>
      <c r="S29" s="82">
        <f t="shared" si="13"/>
        <v>5068.3733467074344</v>
      </c>
      <c r="T29" s="82">
        <f t="shared" si="4"/>
        <v>687.18079358043144</v>
      </c>
      <c r="U29" s="83">
        <f t="shared" si="14"/>
        <v>3333.3333333333335</v>
      </c>
      <c r="V29" s="82">
        <f t="shared" si="5"/>
        <v>1600</v>
      </c>
      <c r="W29" s="79">
        <f t="shared" si="6"/>
        <v>4544.5601840174222</v>
      </c>
      <c r="X29" s="78">
        <f>SUM($W$8:W29)</f>
        <v>101238.53358689285</v>
      </c>
      <c r="Y29" s="5"/>
      <c r="Z29" s="5"/>
      <c r="AA29" s="5"/>
    </row>
    <row r="30" spans="3:27" ht="18" customHeight="1">
      <c r="G30" s="72">
        <f t="shared" si="1"/>
        <v>1.9166666666666667</v>
      </c>
      <c r="H30" s="73">
        <v>23</v>
      </c>
      <c r="I30" s="80">
        <f t="shared" si="7"/>
        <v>340779.40283394529</v>
      </c>
      <c r="J30" s="81">
        <f t="shared" si="8"/>
        <v>4242.6206095630096</v>
      </c>
      <c r="K30" s="81">
        <f t="shared" si="9"/>
        <v>1419.9141784747721</v>
      </c>
      <c r="L30" s="81">
        <f t="shared" si="10"/>
        <v>2822.7064310882374</v>
      </c>
      <c r="M30" s="84"/>
      <c r="N30" s="82">
        <f t="shared" si="2"/>
        <v>12500</v>
      </c>
      <c r="O30" s="82">
        <f t="shared" si="3"/>
        <v>6000</v>
      </c>
      <c r="P30" s="82">
        <f t="shared" si="11"/>
        <v>6500</v>
      </c>
      <c r="Q30" s="78">
        <f>SUM(P$8:$P30)</f>
        <v>149500</v>
      </c>
      <c r="R30" s="82">
        <f t="shared" si="12"/>
        <v>1419.9141784747721</v>
      </c>
      <c r="S30" s="82">
        <f t="shared" si="13"/>
        <v>5080.0858215252283</v>
      </c>
      <c r="T30" s="82">
        <f t="shared" si="4"/>
        <v>681.55880566789062</v>
      </c>
      <c r="U30" s="83">
        <f t="shared" si="14"/>
        <v>3333.3333333333335</v>
      </c>
      <c r="V30" s="82">
        <f t="shared" si="5"/>
        <v>1600</v>
      </c>
      <c r="W30" s="79">
        <f t="shared" si="6"/>
        <v>4538.9381961048803</v>
      </c>
      <c r="X30" s="78">
        <f>SUM($W$8:W30)</f>
        <v>105777.47178299773</v>
      </c>
      <c r="Y30" s="5"/>
      <c r="Z30" s="5"/>
      <c r="AA30" s="5"/>
    </row>
    <row r="31" spans="3:27">
      <c r="G31" s="72">
        <f t="shared" si="1"/>
        <v>2</v>
      </c>
      <c r="H31" s="73">
        <v>24</v>
      </c>
      <c r="I31" s="80">
        <f t="shared" si="7"/>
        <v>337956.69640285708</v>
      </c>
      <c r="J31" s="81">
        <f t="shared" si="8"/>
        <v>4242.6206095630096</v>
      </c>
      <c r="K31" s="81">
        <f t="shared" si="9"/>
        <v>1408.1529016785712</v>
      </c>
      <c r="L31" s="81">
        <f t="shared" si="10"/>
        <v>2834.4677078844384</v>
      </c>
      <c r="M31" s="84"/>
      <c r="N31" s="82">
        <f t="shared" si="2"/>
        <v>12500</v>
      </c>
      <c r="O31" s="82">
        <f t="shared" si="3"/>
        <v>6000</v>
      </c>
      <c r="P31" s="82">
        <f t="shared" si="11"/>
        <v>6500</v>
      </c>
      <c r="Q31" s="78">
        <f>SUM(P$8:$P31)</f>
        <v>156000</v>
      </c>
      <c r="R31" s="82">
        <f t="shared" si="12"/>
        <v>1408.1529016785712</v>
      </c>
      <c r="S31" s="82">
        <f t="shared" si="13"/>
        <v>5091.8470983214283</v>
      </c>
      <c r="T31" s="82">
        <f t="shared" si="4"/>
        <v>675.91339280571412</v>
      </c>
      <c r="U31" s="83">
        <f t="shared" si="14"/>
        <v>3333.3333333333335</v>
      </c>
      <c r="V31" s="82">
        <f t="shared" si="5"/>
        <v>1600</v>
      </c>
      <c r="W31" s="79">
        <f t="shared" si="6"/>
        <v>4533.2927832427049</v>
      </c>
      <c r="X31" s="78">
        <f>SUM($W$8:W31)</f>
        <v>110310.76456624044</v>
      </c>
      <c r="Y31" s="5"/>
      <c r="Z31" s="5"/>
      <c r="AA31" s="5"/>
    </row>
    <row r="32" spans="3:27">
      <c r="G32" s="72">
        <f t="shared" si="1"/>
        <v>2.0833333333333335</v>
      </c>
      <c r="H32" s="73">
        <v>25</v>
      </c>
      <c r="I32" s="80">
        <f t="shared" si="7"/>
        <v>335122.22869497264</v>
      </c>
      <c r="J32" s="81">
        <f t="shared" si="8"/>
        <v>4242.6206095630096</v>
      </c>
      <c r="K32" s="81">
        <f t="shared" si="9"/>
        <v>1396.3426195623861</v>
      </c>
      <c r="L32" s="81">
        <f t="shared" si="10"/>
        <v>2846.2779900006235</v>
      </c>
      <c r="M32" s="84"/>
      <c r="N32" s="82">
        <f t="shared" si="2"/>
        <v>12500</v>
      </c>
      <c r="O32" s="82">
        <f t="shared" si="3"/>
        <v>6000</v>
      </c>
      <c r="P32" s="82">
        <f t="shared" si="11"/>
        <v>6500</v>
      </c>
      <c r="Q32" s="78">
        <f>SUM(P$8:$P32)</f>
        <v>162500</v>
      </c>
      <c r="R32" s="82">
        <f t="shared" si="12"/>
        <v>1396.3426195623861</v>
      </c>
      <c r="S32" s="82">
        <f t="shared" si="13"/>
        <v>5103.657380437613</v>
      </c>
      <c r="T32" s="82">
        <f t="shared" si="4"/>
        <v>670.2444573899453</v>
      </c>
      <c r="U32" s="83">
        <f t="shared" si="14"/>
        <v>3333.3333333333335</v>
      </c>
      <c r="V32" s="82">
        <f t="shared" si="5"/>
        <v>1600</v>
      </c>
      <c r="W32" s="79">
        <f t="shared" si="6"/>
        <v>4527.6238478269352</v>
      </c>
      <c r="X32" s="78">
        <f>SUM($W$8:W32)</f>
        <v>114838.38841406738</v>
      </c>
      <c r="Y32" s="5"/>
      <c r="Z32" s="5"/>
      <c r="AA32" s="5"/>
    </row>
    <row r="33" spans="7:28">
      <c r="G33" s="72">
        <f t="shared" si="1"/>
        <v>2.1666666666666665</v>
      </c>
      <c r="H33" s="73">
        <v>26</v>
      </c>
      <c r="I33" s="80">
        <f t="shared" si="7"/>
        <v>332275.95070497203</v>
      </c>
      <c r="J33" s="81">
        <f t="shared" si="8"/>
        <v>4242.6206095630096</v>
      </c>
      <c r="K33" s="81">
        <f t="shared" si="9"/>
        <v>1384.4831279373834</v>
      </c>
      <c r="L33" s="81">
        <f t="shared" si="10"/>
        <v>2858.1374816256262</v>
      </c>
      <c r="M33" s="84"/>
      <c r="N33" s="82">
        <f t="shared" si="2"/>
        <v>12500</v>
      </c>
      <c r="O33" s="82">
        <f t="shared" si="3"/>
        <v>6000</v>
      </c>
      <c r="P33" s="82">
        <f t="shared" si="11"/>
        <v>6500</v>
      </c>
      <c r="Q33" s="78">
        <f>SUM(P$8:$P33)</f>
        <v>169000</v>
      </c>
      <c r="R33" s="82">
        <f t="shared" si="12"/>
        <v>1384.4831279373834</v>
      </c>
      <c r="S33" s="82">
        <f t="shared" si="13"/>
        <v>5115.516872062617</v>
      </c>
      <c r="T33" s="82">
        <f t="shared" si="4"/>
        <v>664.55190140994398</v>
      </c>
      <c r="U33" s="83">
        <f t="shared" si="14"/>
        <v>3333.3333333333335</v>
      </c>
      <c r="V33" s="82">
        <f t="shared" si="5"/>
        <v>1600</v>
      </c>
      <c r="W33" s="79">
        <f t="shared" si="6"/>
        <v>4521.931291846935</v>
      </c>
      <c r="X33" s="78">
        <f>SUM($W$8:W33)</f>
        <v>119360.31970591431</v>
      </c>
      <c r="Y33" s="5"/>
      <c r="Z33" s="5"/>
      <c r="AA33" s="5"/>
    </row>
    <row r="34" spans="7:28">
      <c r="G34" s="72">
        <f t="shared" si="1"/>
        <v>2.25</v>
      </c>
      <c r="H34" s="73">
        <v>27</v>
      </c>
      <c r="I34" s="80">
        <f t="shared" si="7"/>
        <v>329417.81322334643</v>
      </c>
      <c r="J34" s="81">
        <f t="shared" si="8"/>
        <v>4242.6206095630096</v>
      </c>
      <c r="K34" s="81">
        <f t="shared" si="9"/>
        <v>1372.5742217639433</v>
      </c>
      <c r="L34" s="81">
        <f t="shared" si="10"/>
        <v>2870.046387799066</v>
      </c>
      <c r="M34" s="84"/>
      <c r="N34" s="82">
        <f t="shared" si="2"/>
        <v>12500</v>
      </c>
      <c r="O34" s="82">
        <f t="shared" si="3"/>
        <v>6000</v>
      </c>
      <c r="P34" s="82">
        <f t="shared" si="11"/>
        <v>6500</v>
      </c>
      <c r="Q34" s="78">
        <f>SUM(P$8:$P34)</f>
        <v>175500</v>
      </c>
      <c r="R34" s="82">
        <f t="shared" si="12"/>
        <v>1372.5742217639433</v>
      </c>
      <c r="S34" s="82">
        <f t="shared" si="13"/>
        <v>5127.4257782360564</v>
      </c>
      <c r="T34" s="82">
        <f t="shared" si="4"/>
        <v>658.8356264466928</v>
      </c>
      <c r="U34" s="83">
        <f t="shared" si="14"/>
        <v>3333.3333333333335</v>
      </c>
      <c r="V34" s="82">
        <f t="shared" si="5"/>
        <v>1600</v>
      </c>
      <c r="W34" s="79">
        <f t="shared" si="6"/>
        <v>4516.2150168836833</v>
      </c>
      <c r="X34" s="78">
        <f>SUM($W$8:W34)</f>
        <v>123876.53472279799</v>
      </c>
    </row>
    <row r="35" spans="7:28">
      <c r="G35" s="72">
        <f t="shared" si="1"/>
        <v>2.3333333333333335</v>
      </c>
      <c r="H35" s="73">
        <v>28</v>
      </c>
      <c r="I35" s="80">
        <f t="shared" si="7"/>
        <v>326547.76683554734</v>
      </c>
      <c r="J35" s="81">
        <f t="shared" si="8"/>
        <v>4242.6206095630096</v>
      </c>
      <c r="K35" s="81">
        <f t="shared" si="9"/>
        <v>1360.6156951481139</v>
      </c>
      <c r="L35" s="81">
        <f t="shared" si="10"/>
        <v>2882.0049144148957</v>
      </c>
      <c r="M35" s="84"/>
      <c r="N35" s="82">
        <f t="shared" si="2"/>
        <v>12500</v>
      </c>
      <c r="O35" s="82">
        <f t="shared" si="3"/>
        <v>6000</v>
      </c>
      <c r="P35" s="82">
        <f t="shared" si="11"/>
        <v>6500</v>
      </c>
      <c r="Q35" s="78">
        <f>SUM(P$8:$P35)</f>
        <v>182000</v>
      </c>
      <c r="R35" s="82">
        <f t="shared" si="12"/>
        <v>1360.6156951481139</v>
      </c>
      <c r="S35" s="82">
        <f t="shared" si="13"/>
        <v>5139.3843048518866</v>
      </c>
      <c r="T35" s="82">
        <f t="shared" si="4"/>
        <v>653.0955336710947</v>
      </c>
      <c r="U35" s="83">
        <f t="shared" si="14"/>
        <v>3333.3333333333335</v>
      </c>
      <c r="V35" s="82">
        <f t="shared" si="5"/>
        <v>1600</v>
      </c>
      <c r="W35" s="79">
        <f t="shared" si="6"/>
        <v>4510.4749241080845</v>
      </c>
      <c r="X35" s="78">
        <f>SUM($W$8:W35)</f>
        <v>128387.00964690608</v>
      </c>
    </row>
    <row r="36" spans="7:28">
      <c r="G36" s="72">
        <f t="shared" si="1"/>
        <v>2.4166666666666665</v>
      </c>
      <c r="H36" s="73">
        <v>29</v>
      </c>
      <c r="I36" s="80">
        <f t="shared" si="7"/>
        <v>323665.76192113245</v>
      </c>
      <c r="J36" s="81">
        <f t="shared" si="8"/>
        <v>4242.6206095630096</v>
      </c>
      <c r="K36" s="81">
        <f t="shared" si="9"/>
        <v>1348.6073413380518</v>
      </c>
      <c r="L36" s="81">
        <f t="shared" si="10"/>
        <v>2894.0132682249578</v>
      </c>
      <c r="M36" s="84"/>
      <c r="N36" s="82">
        <f t="shared" si="2"/>
        <v>12500</v>
      </c>
      <c r="O36" s="82">
        <f t="shared" si="3"/>
        <v>6000</v>
      </c>
      <c r="P36" s="82">
        <f t="shared" si="11"/>
        <v>6500</v>
      </c>
      <c r="Q36" s="78">
        <f>SUM(P$8:$P36)</f>
        <v>188500</v>
      </c>
      <c r="R36" s="82">
        <f t="shared" si="12"/>
        <v>1348.6073413380518</v>
      </c>
      <c r="S36" s="82">
        <f t="shared" si="13"/>
        <v>5151.3926586619491</v>
      </c>
      <c r="T36" s="82">
        <f t="shared" si="4"/>
        <v>647.3315238422648</v>
      </c>
      <c r="U36" s="83">
        <f t="shared" si="14"/>
        <v>3333.3333333333335</v>
      </c>
      <c r="V36" s="82">
        <f t="shared" si="5"/>
        <v>1600</v>
      </c>
      <c r="W36" s="79">
        <f t="shared" si="6"/>
        <v>4504.710914279256</v>
      </c>
      <c r="X36" s="78">
        <f>SUM($W$8:W36)</f>
        <v>132891.72056118533</v>
      </c>
    </row>
    <row r="37" spans="7:28">
      <c r="G37" s="72">
        <f t="shared" si="1"/>
        <v>2.5</v>
      </c>
      <c r="H37" s="73">
        <v>30</v>
      </c>
      <c r="I37" s="80">
        <f t="shared" si="7"/>
        <v>320771.7486529075</v>
      </c>
      <c r="J37" s="81">
        <f t="shared" si="8"/>
        <v>4242.6206095630096</v>
      </c>
      <c r="K37" s="81">
        <f t="shared" si="9"/>
        <v>1336.5489527204479</v>
      </c>
      <c r="L37" s="81">
        <f t="shared" si="10"/>
        <v>2906.0716568425614</v>
      </c>
      <c r="M37" s="84"/>
      <c r="N37" s="82">
        <f t="shared" si="2"/>
        <v>12500</v>
      </c>
      <c r="O37" s="82">
        <f t="shared" si="3"/>
        <v>6000</v>
      </c>
      <c r="P37" s="82">
        <f t="shared" si="11"/>
        <v>6500</v>
      </c>
      <c r="Q37" s="78">
        <f>SUM(P$8:$P37)</f>
        <v>195000</v>
      </c>
      <c r="R37" s="82">
        <f t="shared" si="12"/>
        <v>1336.5489527204479</v>
      </c>
      <c r="S37" s="82">
        <f t="shared" si="13"/>
        <v>5163.4510472795519</v>
      </c>
      <c r="T37" s="82">
        <f t="shared" si="4"/>
        <v>641.54349730581498</v>
      </c>
      <c r="U37" s="83">
        <f t="shared" si="14"/>
        <v>3333.3333333333335</v>
      </c>
      <c r="V37" s="82">
        <f t="shared" si="5"/>
        <v>1600</v>
      </c>
      <c r="W37" s="79">
        <f t="shared" si="6"/>
        <v>4498.922887742805</v>
      </c>
      <c r="X37" s="78">
        <f>SUM($W$8:W37)</f>
        <v>137390.64344892814</v>
      </c>
    </row>
    <row r="38" spans="7:28">
      <c r="G38" s="72">
        <f t="shared" si="1"/>
        <v>2.5833333333333335</v>
      </c>
      <c r="H38" s="73">
        <v>31</v>
      </c>
      <c r="I38" s="80">
        <f t="shared" si="7"/>
        <v>317865.67699606495</v>
      </c>
      <c r="J38" s="81">
        <f t="shared" si="8"/>
        <v>4242.6206095630096</v>
      </c>
      <c r="K38" s="81">
        <f t="shared" si="9"/>
        <v>1324.4403208169374</v>
      </c>
      <c r="L38" s="81">
        <f t="shared" si="10"/>
        <v>2918.1802887460722</v>
      </c>
      <c r="M38" s="84"/>
      <c r="N38" s="82">
        <f t="shared" si="2"/>
        <v>12500</v>
      </c>
      <c r="O38" s="82">
        <f t="shared" si="3"/>
        <v>6000</v>
      </c>
      <c r="P38" s="82">
        <f t="shared" si="11"/>
        <v>6500</v>
      </c>
      <c r="Q38" s="78">
        <f>SUM(P$8:$P38)</f>
        <v>201500</v>
      </c>
      <c r="R38" s="82">
        <f t="shared" si="12"/>
        <v>1324.4403208169374</v>
      </c>
      <c r="S38" s="82">
        <f t="shared" si="13"/>
        <v>5175.5596791830631</v>
      </c>
      <c r="T38" s="82">
        <f t="shared" si="4"/>
        <v>635.73135399212993</v>
      </c>
      <c r="U38" s="83">
        <f t="shared" si="14"/>
        <v>3333.3333333333335</v>
      </c>
      <c r="V38" s="82">
        <f t="shared" si="5"/>
        <v>1600</v>
      </c>
      <c r="W38" s="79">
        <f t="shared" si="6"/>
        <v>4493.110744429121</v>
      </c>
      <c r="X38" s="78">
        <f>SUM($W$8:W38)</f>
        <v>141883.75419335725</v>
      </c>
      <c r="AA38" s="5"/>
    </row>
    <row r="39" spans="7:28">
      <c r="G39" s="72">
        <f t="shared" si="1"/>
        <v>2.6666666666666665</v>
      </c>
      <c r="H39" s="73">
        <v>32</v>
      </c>
      <c r="I39" s="80">
        <f t="shared" si="7"/>
        <v>314947.49670731887</v>
      </c>
      <c r="J39" s="81">
        <f t="shared" si="8"/>
        <v>4242.6206095630096</v>
      </c>
      <c r="K39" s="81">
        <f t="shared" si="9"/>
        <v>1312.2812362804952</v>
      </c>
      <c r="L39" s="81">
        <f t="shared" si="10"/>
        <v>2930.3393732825143</v>
      </c>
      <c r="M39" s="84"/>
      <c r="N39" s="82">
        <f t="shared" si="2"/>
        <v>12500</v>
      </c>
      <c r="O39" s="82">
        <f t="shared" si="3"/>
        <v>6000</v>
      </c>
      <c r="P39" s="82">
        <f t="shared" si="11"/>
        <v>6500</v>
      </c>
      <c r="Q39" s="78">
        <f>SUM(P$8:$P39)</f>
        <v>208000</v>
      </c>
      <c r="R39" s="82">
        <f t="shared" si="12"/>
        <v>1312.2812362804952</v>
      </c>
      <c r="S39" s="82">
        <f t="shared" si="13"/>
        <v>5187.7187637195057</v>
      </c>
      <c r="T39" s="82">
        <f t="shared" si="4"/>
        <v>629.89499341463772</v>
      </c>
      <c r="U39" s="83">
        <f t="shared" si="14"/>
        <v>3333.3333333333335</v>
      </c>
      <c r="V39" s="82">
        <f t="shared" si="5"/>
        <v>1600</v>
      </c>
      <c r="W39" s="79">
        <f t="shared" si="6"/>
        <v>4487.274383851629</v>
      </c>
      <c r="X39" s="78">
        <f>SUM($W$8:W39)</f>
        <v>146371.02857720887</v>
      </c>
      <c r="AA39" s="5"/>
    </row>
    <row r="40" spans="7:28">
      <c r="G40" s="72">
        <f t="shared" si="1"/>
        <v>2.75</v>
      </c>
      <c r="H40" s="73">
        <v>33</v>
      </c>
      <c r="I40" s="80">
        <f t="shared" si="7"/>
        <v>312017.15733403637</v>
      </c>
      <c r="J40" s="81">
        <f t="shared" si="8"/>
        <v>4242.6206095630096</v>
      </c>
      <c r="K40" s="81">
        <f t="shared" si="9"/>
        <v>1300.0714888918183</v>
      </c>
      <c r="L40" s="81">
        <f t="shared" si="10"/>
        <v>2942.5491206711913</v>
      </c>
      <c r="M40" s="84"/>
      <c r="N40" s="82">
        <f t="shared" si="2"/>
        <v>12500</v>
      </c>
      <c r="O40" s="82">
        <f t="shared" si="3"/>
        <v>6000</v>
      </c>
      <c r="P40" s="82">
        <f t="shared" si="11"/>
        <v>6500</v>
      </c>
      <c r="Q40" s="78">
        <f>SUM(P$8:$P40)</f>
        <v>214500</v>
      </c>
      <c r="R40" s="82">
        <f t="shared" si="12"/>
        <v>1300.0714888918183</v>
      </c>
      <c r="S40" s="82">
        <f t="shared" si="13"/>
        <v>5199.9285111081808</v>
      </c>
      <c r="T40" s="82">
        <f t="shared" si="4"/>
        <v>624.03431466807274</v>
      </c>
      <c r="U40" s="83">
        <f t="shared" si="14"/>
        <v>3333.3333333333335</v>
      </c>
      <c r="V40" s="82">
        <f t="shared" si="5"/>
        <v>1600</v>
      </c>
      <c r="W40" s="79">
        <f t="shared" si="6"/>
        <v>4481.4137051050639</v>
      </c>
      <c r="X40" s="78">
        <f>SUM($W$8:W40)</f>
        <v>150852.44228231395</v>
      </c>
      <c r="AA40" s="5"/>
      <c r="AB40" s="35"/>
    </row>
    <row r="41" spans="7:28">
      <c r="G41" s="72">
        <f t="shared" si="1"/>
        <v>2.8333333333333335</v>
      </c>
      <c r="H41" s="73">
        <v>34</v>
      </c>
      <c r="I41" s="80">
        <f t="shared" si="7"/>
        <v>309074.60821336519</v>
      </c>
      <c r="J41" s="81">
        <f t="shared" si="8"/>
        <v>4242.6206095630096</v>
      </c>
      <c r="K41" s="81">
        <f t="shared" si="9"/>
        <v>1287.8108675556882</v>
      </c>
      <c r="L41" s="81">
        <f t="shared" si="10"/>
        <v>2954.8097420073213</v>
      </c>
      <c r="M41" s="84"/>
      <c r="N41" s="82">
        <f t="shared" si="2"/>
        <v>12500</v>
      </c>
      <c r="O41" s="82">
        <f t="shared" si="3"/>
        <v>6000</v>
      </c>
      <c r="P41" s="82">
        <f t="shared" si="11"/>
        <v>6500</v>
      </c>
      <c r="Q41" s="78">
        <f>SUM(P$8:$P41)</f>
        <v>221000</v>
      </c>
      <c r="R41" s="82">
        <f t="shared" si="12"/>
        <v>1287.8108675556882</v>
      </c>
      <c r="S41" s="82">
        <f t="shared" si="13"/>
        <v>5212.1891324443113</v>
      </c>
      <c r="T41" s="82">
        <f t="shared" si="4"/>
        <v>618.14921642673028</v>
      </c>
      <c r="U41" s="83">
        <f t="shared" si="14"/>
        <v>3333.3333333333335</v>
      </c>
      <c r="V41" s="82">
        <f t="shared" si="5"/>
        <v>1600</v>
      </c>
      <c r="W41" s="79">
        <f t="shared" si="6"/>
        <v>4475.5286068637215</v>
      </c>
      <c r="X41" s="78">
        <f>SUM($W$8:W41)</f>
        <v>155327.97088917767</v>
      </c>
      <c r="AA41" s="5"/>
      <c r="AB41" s="11"/>
    </row>
    <row r="42" spans="7:28">
      <c r="G42" s="72">
        <f t="shared" si="1"/>
        <v>2.9166666666666665</v>
      </c>
      <c r="H42" s="73">
        <v>35</v>
      </c>
      <c r="I42" s="80">
        <f t="shared" si="7"/>
        <v>306119.79847135785</v>
      </c>
      <c r="J42" s="81">
        <f t="shared" si="8"/>
        <v>4242.6206095630096</v>
      </c>
      <c r="K42" s="81">
        <f t="shared" si="9"/>
        <v>1275.4991602973244</v>
      </c>
      <c r="L42" s="81">
        <f t="shared" si="10"/>
        <v>2967.1214492656854</v>
      </c>
      <c r="M42" s="84"/>
      <c r="N42" s="82">
        <f t="shared" si="2"/>
        <v>12500</v>
      </c>
      <c r="O42" s="82">
        <f t="shared" si="3"/>
        <v>6000</v>
      </c>
      <c r="P42" s="82">
        <f t="shared" si="11"/>
        <v>6500</v>
      </c>
      <c r="Q42" s="78">
        <f>SUM(P$8:$P42)</f>
        <v>227500</v>
      </c>
      <c r="R42" s="82">
        <f t="shared" si="12"/>
        <v>1275.4991602973244</v>
      </c>
      <c r="S42" s="82">
        <f t="shared" si="13"/>
        <v>5224.5008397026759</v>
      </c>
      <c r="T42" s="82">
        <f t="shared" si="4"/>
        <v>612.23959694271571</v>
      </c>
      <c r="U42" s="83">
        <f t="shared" si="14"/>
        <v>3333.3333333333335</v>
      </c>
      <c r="V42" s="82">
        <f t="shared" si="5"/>
        <v>1600</v>
      </c>
      <c r="W42" s="79">
        <f t="shared" si="6"/>
        <v>4469.6189873797066</v>
      </c>
      <c r="X42" s="78">
        <f>SUM($W$8:W42)</f>
        <v>159797.58987655738</v>
      </c>
      <c r="AA42" s="5"/>
    </row>
    <row r="43" spans="7:28">
      <c r="G43" s="72">
        <f t="shared" si="1"/>
        <v>3</v>
      </c>
      <c r="H43" s="73">
        <v>36</v>
      </c>
      <c r="I43" s="80">
        <f t="shared" si="7"/>
        <v>303152.67702209216</v>
      </c>
      <c r="J43" s="81">
        <f t="shared" si="8"/>
        <v>4242.6206095630096</v>
      </c>
      <c r="K43" s="81">
        <f t="shared" si="9"/>
        <v>1263.1361542587174</v>
      </c>
      <c r="L43" s="81">
        <f t="shared" si="10"/>
        <v>2979.4844553042922</v>
      </c>
      <c r="M43" s="84"/>
      <c r="N43" s="82">
        <f t="shared" si="2"/>
        <v>12500</v>
      </c>
      <c r="O43" s="82">
        <f t="shared" si="3"/>
        <v>6000</v>
      </c>
      <c r="P43" s="82">
        <f t="shared" si="11"/>
        <v>6500</v>
      </c>
      <c r="Q43" s="78">
        <f>SUM(P$8:$P43)</f>
        <v>234000</v>
      </c>
      <c r="R43" s="82">
        <f t="shared" si="12"/>
        <v>1263.1361542587174</v>
      </c>
      <c r="S43" s="82">
        <f t="shared" si="13"/>
        <v>5236.8638457412817</v>
      </c>
      <c r="T43" s="82">
        <f t="shared" si="4"/>
        <v>606.30535404418436</v>
      </c>
      <c r="U43" s="83">
        <f t="shared" si="14"/>
        <v>3333.3333333333335</v>
      </c>
      <c r="V43" s="82">
        <f t="shared" si="5"/>
        <v>1600</v>
      </c>
      <c r="W43" s="79">
        <f t="shared" si="6"/>
        <v>4463.6847444811756</v>
      </c>
      <c r="X43" s="78">
        <f>SUM($W$8:W43)</f>
        <v>164261.27462103855</v>
      </c>
      <c r="AA43" s="5"/>
    </row>
    <row r="44" spans="7:28">
      <c r="G44" s="72">
        <f t="shared" si="1"/>
        <v>3.0833333333333335</v>
      </c>
      <c r="H44" s="73">
        <v>37</v>
      </c>
      <c r="I44" s="80">
        <f t="shared" si="7"/>
        <v>300173.19256678788</v>
      </c>
      <c r="J44" s="81">
        <f t="shared" si="8"/>
        <v>4242.6206095630096</v>
      </c>
      <c r="K44" s="81">
        <f t="shared" si="9"/>
        <v>1250.7216356949496</v>
      </c>
      <c r="L44" s="81">
        <f t="shared" si="10"/>
        <v>2991.8989738680602</v>
      </c>
      <c r="M44" s="84"/>
      <c r="N44" s="82">
        <f t="shared" si="2"/>
        <v>12500</v>
      </c>
      <c r="O44" s="82">
        <f t="shared" si="3"/>
        <v>6000</v>
      </c>
      <c r="P44" s="82">
        <f t="shared" si="11"/>
        <v>6500</v>
      </c>
      <c r="Q44" s="78">
        <f>SUM(P$8:$P44)</f>
        <v>240500</v>
      </c>
      <c r="R44" s="82">
        <f t="shared" si="12"/>
        <v>1250.7216356949496</v>
      </c>
      <c r="S44" s="82">
        <f t="shared" si="13"/>
        <v>5249.2783643050498</v>
      </c>
      <c r="T44" s="82">
        <f t="shared" si="4"/>
        <v>600.34638513357572</v>
      </c>
      <c r="U44" s="83">
        <f t="shared" si="14"/>
        <v>3333.3333333333335</v>
      </c>
      <c r="V44" s="82">
        <f t="shared" si="5"/>
        <v>1600</v>
      </c>
      <c r="W44" s="79">
        <f t="shared" si="6"/>
        <v>4457.7257755705668</v>
      </c>
      <c r="X44" s="78">
        <f>SUM($W$8:W44)</f>
        <v>168719.00039660913</v>
      </c>
      <c r="AA44" s="5"/>
    </row>
    <row r="45" spans="7:28">
      <c r="G45" s="72">
        <f t="shared" si="1"/>
        <v>3.1666666666666665</v>
      </c>
      <c r="H45" s="73">
        <v>38</v>
      </c>
      <c r="I45" s="80">
        <f t="shared" si="7"/>
        <v>297181.29359291983</v>
      </c>
      <c r="J45" s="81">
        <f t="shared" si="8"/>
        <v>4242.6206095630096</v>
      </c>
      <c r="K45" s="81">
        <f t="shared" si="9"/>
        <v>1238.2553899704992</v>
      </c>
      <c r="L45" s="81">
        <f t="shared" si="10"/>
        <v>3004.3652195925106</v>
      </c>
      <c r="M45" s="84"/>
      <c r="N45" s="82">
        <f t="shared" si="2"/>
        <v>12500</v>
      </c>
      <c r="O45" s="82">
        <f t="shared" si="3"/>
        <v>6000</v>
      </c>
      <c r="P45" s="82">
        <f t="shared" si="11"/>
        <v>6500</v>
      </c>
      <c r="Q45" s="78">
        <f>SUM(P$8:$P45)</f>
        <v>247000</v>
      </c>
      <c r="R45" s="82">
        <f t="shared" si="12"/>
        <v>1238.2553899704992</v>
      </c>
      <c r="S45" s="82">
        <f t="shared" si="13"/>
        <v>5261.7446100295001</v>
      </c>
      <c r="T45" s="82">
        <f t="shared" si="4"/>
        <v>594.36258718583963</v>
      </c>
      <c r="U45" s="83">
        <f t="shared" si="14"/>
        <v>3333.3333333333335</v>
      </c>
      <c r="V45" s="82">
        <f t="shared" si="5"/>
        <v>1600</v>
      </c>
      <c r="W45" s="79">
        <f t="shared" si="6"/>
        <v>4451.7419776228307</v>
      </c>
      <c r="X45" s="78">
        <f>SUM($W$8:W45)</f>
        <v>173170.74237423195</v>
      </c>
      <c r="Z45" s="5"/>
      <c r="AA45" s="5"/>
    </row>
    <row r="46" spans="7:28">
      <c r="G46" s="72">
        <f t="shared" si="1"/>
        <v>3.25</v>
      </c>
      <c r="H46" s="73">
        <v>39</v>
      </c>
      <c r="I46" s="80">
        <f t="shared" si="7"/>
        <v>294176.9283733273</v>
      </c>
      <c r="J46" s="81">
        <f t="shared" si="8"/>
        <v>4242.6206095630096</v>
      </c>
      <c r="K46" s="81">
        <f t="shared" si="9"/>
        <v>1225.7372015555304</v>
      </c>
      <c r="L46" s="81">
        <f t="shared" si="10"/>
        <v>3016.8834080074794</v>
      </c>
      <c r="M46" s="84"/>
      <c r="N46" s="82">
        <f t="shared" si="2"/>
        <v>12500</v>
      </c>
      <c r="O46" s="82">
        <f t="shared" si="3"/>
        <v>6000</v>
      </c>
      <c r="P46" s="82">
        <f t="shared" si="11"/>
        <v>6500</v>
      </c>
      <c r="Q46" s="78">
        <f>SUM(P$8:$P46)</f>
        <v>253500</v>
      </c>
      <c r="R46" s="82">
        <f t="shared" si="12"/>
        <v>1225.7372015555304</v>
      </c>
      <c r="S46" s="82">
        <f t="shared" si="13"/>
        <v>5274.2627984444698</v>
      </c>
      <c r="T46" s="82">
        <f t="shared" si="4"/>
        <v>588.35385674665463</v>
      </c>
      <c r="U46" s="83">
        <f t="shared" si="14"/>
        <v>3333.3333333333335</v>
      </c>
      <c r="V46" s="82">
        <f t="shared" si="5"/>
        <v>1600</v>
      </c>
      <c r="W46" s="79">
        <f t="shared" si="6"/>
        <v>4445.7332471836453</v>
      </c>
      <c r="X46" s="78">
        <f>SUM($W$8:W46)</f>
        <v>177616.47562141559</v>
      </c>
    </row>
    <row r="47" spans="7:28">
      <c r="G47" s="72">
        <f t="shared" si="1"/>
        <v>3.3333333333333335</v>
      </c>
      <c r="H47" s="73">
        <v>40</v>
      </c>
      <c r="I47" s="80">
        <f t="shared" si="7"/>
        <v>291160.0449653198</v>
      </c>
      <c r="J47" s="81">
        <f t="shared" si="8"/>
        <v>4242.6206095630096</v>
      </c>
      <c r="K47" s="81">
        <f t="shared" si="9"/>
        <v>1213.1668540221658</v>
      </c>
      <c r="L47" s="81">
        <f t="shared" si="10"/>
        <v>3029.4537555408438</v>
      </c>
      <c r="M47" s="84"/>
      <c r="N47" s="82">
        <f t="shared" si="2"/>
        <v>12500</v>
      </c>
      <c r="O47" s="82">
        <f t="shared" si="3"/>
        <v>6000</v>
      </c>
      <c r="P47" s="82">
        <f t="shared" si="11"/>
        <v>6500</v>
      </c>
      <c r="Q47" s="78">
        <f>SUM(P$8:$P47)</f>
        <v>260000</v>
      </c>
      <c r="R47" s="82">
        <f t="shared" si="12"/>
        <v>1213.1668540221658</v>
      </c>
      <c r="S47" s="82">
        <f t="shared" si="13"/>
        <v>5286.8331459778346</v>
      </c>
      <c r="T47" s="82">
        <f t="shared" si="4"/>
        <v>582.3200899306396</v>
      </c>
      <c r="U47" s="83">
        <f t="shared" si="14"/>
        <v>3333.3333333333335</v>
      </c>
      <c r="V47" s="82">
        <f t="shared" si="5"/>
        <v>1600</v>
      </c>
      <c r="W47" s="79">
        <f t="shared" si="6"/>
        <v>4439.6994803676298</v>
      </c>
      <c r="X47" s="78">
        <f>SUM($W$8:W47)</f>
        <v>182056.17510178321</v>
      </c>
    </row>
    <row r="48" spans="7:28">
      <c r="G48" s="72">
        <f t="shared" si="1"/>
        <v>3.4166666666666665</v>
      </c>
      <c r="H48" s="73">
        <v>41</v>
      </c>
      <c r="I48" s="80">
        <f t="shared" si="7"/>
        <v>288130.59120977897</v>
      </c>
      <c r="J48" s="81">
        <f t="shared" si="8"/>
        <v>4242.6206095630096</v>
      </c>
      <c r="K48" s="81">
        <f t="shared" si="9"/>
        <v>1200.5441300407456</v>
      </c>
      <c r="L48" s="81">
        <f t="shared" si="10"/>
        <v>3042.076479522264</v>
      </c>
      <c r="M48" s="84"/>
      <c r="N48" s="82">
        <f t="shared" si="2"/>
        <v>12500</v>
      </c>
      <c r="O48" s="82">
        <f t="shared" si="3"/>
        <v>6000</v>
      </c>
      <c r="P48" s="82">
        <f t="shared" si="11"/>
        <v>6500</v>
      </c>
      <c r="Q48" s="78">
        <f>SUM(P$8:$P48)</f>
        <v>266500</v>
      </c>
      <c r="R48" s="82">
        <f t="shared" si="12"/>
        <v>1200.5441300407456</v>
      </c>
      <c r="S48" s="82">
        <f t="shared" si="13"/>
        <v>5299.4558699592544</v>
      </c>
      <c r="T48" s="82">
        <f t="shared" si="4"/>
        <v>576.26118241955783</v>
      </c>
      <c r="U48" s="83">
        <f t="shared" si="14"/>
        <v>3333.3333333333335</v>
      </c>
      <c r="V48" s="82">
        <f t="shared" si="5"/>
        <v>1600</v>
      </c>
      <c r="W48" s="79">
        <f t="shared" si="6"/>
        <v>4433.6405728565496</v>
      </c>
      <c r="X48" s="78">
        <f>SUM($W$8:W48)</f>
        <v>186489.81567463977</v>
      </c>
    </row>
    <row r="49" spans="7:24">
      <c r="G49" s="72">
        <f t="shared" si="1"/>
        <v>3.5</v>
      </c>
      <c r="H49" s="73">
        <v>42</v>
      </c>
      <c r="I49" s="80">
        <f t="shared" si="7"/>
        <v>285088.51473025669</v>
      </c>
      <c r="J49" s="81">
        <f t="shared" si="8"/>
        <v>4242.6206095630096</v>
      </c>
      <c r="K49" s="81">
        <f t="shared" si="9"/>
        <v>1187.8688113760695</v>
      </c>
      <c r="L49" s="81">
        <f t="shared" si="10"/>
        <v>3054.7517981869401</v>
      </c>
      <c r="M49" s="84"/>
      <c r="N49" s="82">
        <f t="shared" si="2"/>
        <v>12500</v>
      </c>
      <c r="O49" s="82">
        <f t="shared" si="3"/>
        <v>6000</v>
      </c>
      <c r="P49" s="82">
        <f t="shared" si="11"/>
        <v>6500</v>
      </c>
      <c r="Q49" s="78">
        <f>SUM(P$8:$P49)</f>
        <v>273000</v>
      </c>
      <c r="R49" s="82">
        <f t="shared" si="12"/>
        <v>1187.8688113760695</v>
      </c>
      <c r="S49" s="82">
        <f t="shared" si="13"/>
        <v>5312.1311886239309</v>
      </c>
      <c r="T49" s="82">
        <f t="shared" si="4"/>
        <v>570.17702946051338</v>
      </c>
      <c r="U49" s="83">
        <f t="shared" si="14"/>
        <v>3333.3333333333335</v>
      </c>
      <c r="V49" s="82">
        <f t="shared" si="5"/>
        <v>1600</v>
      </c>
      <c r="W49" s="79">
        <f t="shared" si="6"/>
        <v>4427.5564198975044</v>
      </c>
      <c r="X49" s="78">
        <f>SUM($W$8:W49)</f>
        <v>190917.37209453728</v>
      </c>
    </row>
    <row r="50" spans="7:24">
      <c r="G50" s="72">
        <f t="shared" si="1"/>
        <v>3.5833333333333335</v>
      </c>
      <c r="H50" s="73">
        <v>43</v>
      </c>
      <c r="I50" s="80">
        <f t="shared" si="7"/>
        <v>282033.76293206977</v>
      </c>
      <c r="J50" s="81">
        <f t="shared" si="8"/>
        <v>4242.6206095630096</v>
      </c>
      <c r="K50" s="81">
        <f t="shared" si="9"/>
        <v>1175.1406788836241</v>
      </c>
      <c r="L50" s="81">
        <f t="shared" si="10"/>
        <v>3067.4799306793857</v>
      </c>
      <c r="M50" s="84"/>
      <c r="N50" s="82">
        <f t="shared" si="2"/>
        <v>12500</v>
      </c>
      <c r="O50" s="82">
        <f t="shared" si="3"/>
        <v>6000</v>
      </c>
      <c r="P50" s="82">
        <f t="shared" si="11"/>
        <v>6500</v>
      </c>
      <c r="Q50" s="78">
        <f>SUM(P$8:$P50)</f>
        <v>279500</v>
      </c>
      <c r="R50" s="82">
        <f t="shared" si="12"/>
        <v>1175.1406788836241</v>
      </c>
      <c r="S50" s="82">
        <f t="shared" si="13"/>
        <v>5324.8593211163752</v>
      </c>
      <c r="T50" s="82">
        <f t="shared" si="4"/>
        <v>564.0675258641395</v>
      </c>
      <c r="U50" s="83">
        <f t="shared" si="14"/>
        <v>3333.3333333333335</v>
      </c>
      <c r="V50" s="82">
        <f t="shared" si="5"/>
        <v>1600</v>
      </c>
      <c r="W50" s="79">
        <f t="shared" si="6"/>
        <v>4421.4469163011308</v>
      </c>
      <c r="X50" s="78">
        <f>SUM($W$8:W50)</f>
        <v>195338.8190108384</v>
      </c>
    </row>
    <row r="51" spans="7:24">
      <c r="G51" s="72">
        <f t="shared" si="1"/>
        <v>3.6666666666666665</v>
      </c>
      <c r="H51" s="73">
        <v>44</v>
      </c>
      <c r="I51" s="80">
        <f t="shared" si="7"/>
        <v>278966.2830013904</v>
      </c>
      <c r="J51" s="81">
        <f t="shared" si="8"/>
        <v>4242.6206095630096</v>
      </c>
      <c r="K51" s="81">
        <f t="shared" si="9"/>
        <v>1162.3595125057934</v>
      </c>
      <c r="L51" s="81">
        <f t="shared" si="10"/>
        <v>3080.2610970572159</v>
      </c>
      <c r="M51" s="84"/>
      <c r="N51" s="82">
        <f t="shared" si="2"/>
        <v>12500</v>
      </c>
      <c r="O51" s="82">
        <f t="shared" si="3"/>
        <v>6000</v>
      </c>
      <c r="P51" s="82">
        <f t="shared" si="11"/>
        <v>6500</v>
      </c>
      <c r="Q51" s="78">
        <f>SUM(P$8:$P51)</f>
        <v>286000</v>
      </c>
      <c r="R51" s="82">
        <f t="shared" si="12"/>
        <v>1162.3595125057934</v>
      </c>
      <c r="S51" s="82">
        <f t="shared" si="13"/>
        <v>5337.6404874942073</v>
      </c>
      <c r="T51" s="82">
        <f t="shared" si="4"/>
        <v>557.93256600278085</v>
      </c>
      <c r="U51" s="83">
        <f t="shared" si="14"/>
        <v>3333.3333333333335</v>
      </c>
      <c r="V51" s="82">
        <f t="shared" si="5"/>
        <v>1600</v>
      </c>
      <c r="W51" s="79">
        <f t="shared" si="6"/>
        <v>4415.3119564397712</v>
      </c>
      <c r="X51" s="78">
        <f>SUM($W$8:W51)</f>
        <v>199754.13096727818</v>
      </c>
    </row>
    <row r="52" spans="7:24">
      <c r="G52" s="72">
        <f t="shared" si="1"/>
        <v>3.75</v>
      </c>
      <c r="H52" s="73">
        <v>45</v>
      </c>
      <c r="I52" s="80">
        <f t="shared" si="7"/>
        <v>275886.0219043332</v>
      </c>
      <c r="J52" s="81">
        <f t="shared" si="8"/>
        <v>4242.6206095630096</v>
      </c>
      <c r="K52" s="81">
        <f t="shared" si="9"/>
        <v>1149.5250912680549</v>
      </c>
      <c r="L52" s="81">
        <f t="shared" si="10"/>
        <v>3093.0955182949547</v>
      </c>
      <c r="M52" s="84"/>
      <c r="N52" s="82">
        <f t="shared" si="2"/>
        <v>12500</v>
      </c>
      <c r="O52" s="82">
        <f t="shared" si="3"/>
        <v>6000</v>
      </c>
      <c r="P52" s="82">
        <f t="shared" si="11"/>
        <v>6500</v>
      </c>
      <c r="Q52" s="78">
        <f>SUM(P$8:$P52)</f>
        <v>292500</v>
      </c>
      <c r="R52" s="82">
        <f t="shared" si="12"/>
        <v>1149.5250912680549</v>
      </c>
      <c r="S52" s="82">
        <f t="shared" si="13"/>
        <v>5350.4749087319451</v>
      </c>
      <c r="T52" s="82">
        <f t="shared" si="4"/>
        <v>551.77204380866635</v>
      </c>
      <c r="U52" s="83">
        <f t="shared" si="14"/>
        <v>3333.3333333333335</v>
      </c>
      <c r="V52" s="82">
        <f t="shared" si="5"/>
        <v>1600</v>
      </c>
      <c r="W52" s="79">
        <f t="shared" si="6"/>
        <v>4409.1514342456576</v>
      </c>
      <c r="X52" s="78">
        <f>SUM($W$8:W52)</f>
        <v>204163.28240152384</v>
      </c>
    </row>
    <row r="53" spans="7:24">
      <c r="G53" s="72">
        <f t="shared" si="1"/>
        <v>3.8333333333333335</v>
      </c>
      <c r="H53" s="73">
        <v>46</v>
      </c>
      <c r="I53" s="80">
        <f t="shared" si="7"/>
        <v>272792.92638603825</v>
      </c>
      <c r="J53" s="81">
        <f t="shared" si="8"/>
        <v>4242.6206095630096</v>
      </c>
      <c r="K53" s="81">
        <f t="shared" si="9"/>
        <v>1136.6371932751595</v>
      </c>
      <c r="L53" s="81">
        <f t="shared" si="10"/>
        <v>3105.9834162878501</v>
      </c>
      <c r="M53" s="84"/>
      <c r="N53" s="82">
        <f t="shared" si="2"/>
        <v>12500</v>
      </c>
      <c r="O53" s="82">
        <f t="shared" si="3"/>
        <v>6000</v>
      </c>
      <c r="P53" s="82">
        <f t="shared" si="11"/>
        <v>6500</v>
      </c>
      <c r="Q53" s="78">
        <f>SUM(P$8:$P53)</f>
        <v>299000</v>
      </c>
      <c r="R53" s="82">
        <f t="shared" si="12"/>
        <v>1136.6371932751595</v>
      </c>
      <c r="S53" s="82">
        <f t="shared" si="13"/>
        <v>5363.362806724841</v>
      </c>
      <c r="T53" s="82">
        <f t="shared" si="4"/>
        <v>545.58585277207658</v>
      </c>
      <c r="U53" s="83">
        <f t="shared" si="14"/>
        <v>3333.3333333333335</v>
      </c>
      <c r="V53" s="82">
        <f t="shared" si="5"/>
        <v>1600</v>
      </c>
      <c r="W53" s="79">
        <f t="shared" si="6"/>
        <v>4402.9652432090679</v>
      </c>
      <c r="X53" s="78">
        <f>SUM($W$8:W53)</f>
        <v>208566.24764473291</v>
      </c>
    </row>
    <row r="54" spans="7:24">
      <c r="G54" s="72">
        <f t="shared" si="1"/>
        <v>3.9166666666666665</v>
      </c>
      <c r="H54" s="73">
        <v>47</v>
      </c>
      <c r="I54" s="80">
        <f t="shared" si="7"/>
        <v>269686.94296975038</v>
      </c>
      <c r="J54" s="81">
        <f t="shared" si="8"/>
        <v>4242.6206095630096</v>
      </c>
      <c r="K54" s="81">
        <f t="shared" si="9"/>
        <v>1123.6955957072933</v>
      </c>
      <c r="L54" s="81">
        <f t="shared" si="10"/>
        <v>3118.9250138557163</v>
      </c>
      <c r="M54" s="84"/>
      <c r="N54" s="82">
        <f t="shared" si="2"/>
        <v>12500</v>
      </c>
      <c r="O54" s="82">
        <f t="shared" si="3"/>
        <v>6000</v>
      </c>
      <c r="P54" s="82">
        <f t="shared" si="11"/>
        <v>6500</v>
      </c>
      <c r="Q54" s="78">
        <f>SUM(P$8:$P54)</f>
        <v>305500</v>
      </c>
      <c r="R54" s="82">
        <f t="shared" si="12"/>
        <v>1123.6955957072933</v>
      </c>
      <c r="S54" s="82">
        <f t="shared" si="13"/>
        <v>5376.3044042927067</v>
      </c>
      <c r="T54" s="82">
        <f t="shared" si="4"/>
        <v>539.37388593950072</v>
      </c>
      <c r="U54" s="83">
        <f t="shared" si="14"/>
        <v>3333.3333333333335</v>
      </c>
      <c r="V54" s="82">
        <f t="shared" si="5"/>
        <v>1600</v>
      </c>
      <c r="W54" s="79">
        <f t="shared" si="6"/>
        <v>4396.7532763764921</v>
      </c>
      <c r="X54" s="78">
        <f>SUM($W$8:W54)</f>
        <v>212963.0009211094</v>
      </c>
    </row>
    <row r="55" spans="7:24">
      <c r="G55" s="72">
        <f t="shared" si="1"/>
        <v>4</v>
      </c>
      <c r="H55" s="73">
        <v>48</v>
      </c>
      <c r="I55" s="80">
        <f t="shared" si="7"/>
        <v>266568.01795589464</v>
      </c>
      <c r="J55" s="81">
        <f t="shared" si="8"/>
        <v>4242.6206095630096</v>
      </c>
      <c r="K55" s="81">
        <f t="shared" si="9"/>
        <v>1110.7000748162277</v>
      </c>
      <c r="L55" s="81">
        <f t="shared" si="10"/>
        <v>3131.9205347467819</v>
      </c>
      <c r="M55" s="84"/>
      <c r="N55" s="82">
        <f t="shared" si="2"/>
        <v>12500</v>
      </c>
      <c r="O55" s="82">
        <f t="shared" si="3"/>
        <v>6000</v>
      </c>
      <c r="P55" s="82">
        <f t="shared" si="11"/>
        <v>6500</v>
      </c>
      <c r="Q55" s="78">
        <f>SUM(P$8:$P55)</f>
        <v>312000</v>
      </c>
      <c r="R55" s="82">
        <f t="shared" si="12"/>
        <v>1110.7000748162277</v>
      </c>
      <c r="S55" s="82">
        <f t="shared" si="13"/>
        <v>5389.2999251837718</v>
      </c>
      <c r="T55" s="82">
        <f t="shared" si="4"/>
        <v>533.13603591178924</v>
      </c>
      <c r="U55" s="83">
        <f t="shared" si="14"/>
        <v>3333.3333333333335</v>
      </c>
      <c r="V55" s="82">
        <f t="shared" si="5"/>
        <v>1600</v>
      </c>
      <c r="W55" s="79">
        <f t="shared" si="6"/>
        <v>4390.5154263487802</v>
      </c>
      <c r="X55" s="78">
        <f>SUM($W$8:W55)</f>
        <v>217353.51634745818</v>
      </c>
    </row>
    <row r="56" spans="7:24">
      <c r="G56" s="72">
        <f t="shared" si="1"/>
        <v>4.083333333333333</v>
      </c>
      <c r="H56" s="73">
        <v>49</v>
      </c>
      <c r="I56" s="80">
        <f t="shared" si="7"/>
        <v>263436.09742114786</v>
      </c>
      <c r="J56" s="81">
        <f t="shared" si="8"/>
        <v>4242.6206095630096</v>
      </c>
      <c r="K56" s="81">
        <f t="shared" si="9"/>
        <v>1097.6504059214494</v>
      </c>
      <c r="L56" s="81">
        <f t="shared" si="10"/>
        <v>3144.9702036415601</v>
      </c>
      <c r="M56" s="84"/>
      <c r="N56" s="82">
        <f t="shared" si="2"/>
        <v>12500</v>
      </c>
      <c r="O56" s="82">
        <f t="shared" si="3"/>
        <v>6000</v>
      </c>
      <c r="P56" s="82">
        <f t="shared" si="11"/>
        <v>6500</v>
      </c>
      <c r="Q56" s="78">
        <f>SUM(P$8:$P56)</f>
        <v>318500</v>
      </c>
      <c r="R56" s="82">
        <f t="shared" si="12"/>
        <v>1097.6504059214494</v>
      </c>
      <c r="S56" s="82">
        <f t="shared" si="13"/>
        <v>5402.3495940785506</v>
      </c>
      <c r="T56" s="82">
        <f t="shared" si="4"/>
        <v>526.8721948422957</v>
      </c>
      <c r="U56" s="83">
        <f t="shared" si="14"/>
        <v>3333.3333333333335</v>
      </c>
      <c r="V56" s="82">
        <f t="shared" si="5"/>
        <v>1600</v>
      </c>
      <c r="W56" s="79">
        <f t="shared" si="6"/>
        <v>4384.2515852792876</v>
      </c>
      <c r="X56" s="78">
        <f>SUM($W$8:W56)</f>
        <v>221737.76793273748</v>
      </c>
    </row>
    <row r="57" spans="7:24">
      <c r="G57" s="72">
        <f t="shared" si="1"/>
        <v>4.166666666666667</v>
      </c>
      <c r="H57" s="73">
        <v>50</v>
      </c>
      <c r="I57" s="80">
        <f t="shared" si="7"/>
        <v>260291.12721750629</v>
      </c>
      <c r="J57" s="81">
        <f t="shared" si="8"/>
        <v>4242.6206095630096</v>
      </c>
      <c r="K57" s="81">
        <f t="shared" si="9"/>
        <v>1084.5463634062762</v>
      </c>
      <c r="L57" s="81">
        <f t="shared" si="10"/>
        <v>3158.0742461567334</v>
      </c>
      <c r="M57" s="84"/>
      <c r="N57" s="82">
        <f t="shared" si="2"/>
        <v>12500</v>
      </c>
      <c r="O57" s="82">
        <f t="shared" si="3"/>
        <v>6000</v>
      </c>
      <c r="P57" s="82">
        <f t="shared" si="11"/>
        <v>6500</v>
      </c>
      <c r="Q57" s="78">
        <f>SUM(P$8:$P57)</f>
        <v>325000</v>
      </c>
      <c r="R57" s="82">
        <f t="shared" si="12"/>
        <v>1084.5463634062762</v>
      </c>
      <c r="S57" s="82">
        <f t="shared" si="13"/>
        <v>5415.4536365937238</v>
      </c>
      <c r="T57" s="82">
        <f t="shared" si="4"/>
        <v>520.5822544350126</v>
      </c>
      <c r="U57" s="83">
        <f t="shared" si="14"/>
        <v>3333.3333333333335</v>
      </c>
      <c r="V57" s="82">
        <f t="shared" si="5"/>
        <v>1600</v>
      </c>
      <c r="W57" s="79">
        <f t="shared" si="6"/>
        <v>4377.9616448720026</v>
      </c>
      <c r="X57" s="78">
        <f>SUM($W$8:W57)</f>
        <v>226115.72957760948</v>
      </c>
    </row>
    <row r="58" spans="7:24">
      <c r="G58" s="72">
        <f t="shared" si="1"/>
        <v>4.25</v>
      </c>
      <c r="H58" s="73">
        <v>51</v>
      </c>
      <c r="I58" s="80">
        <f t="shared" si="7"/>
        <v>257133.05297134956</v>
      </c>
      <c r="J58" s="81">
        <f t="shared" si="8"/>
        <v>4242.6206095630096</v>
      </c>
      <c r="K58" s="81">
        <f t="shared" si="9"/>
        <v>1071.3877207139565</v>
      </c>
      <c r="L58" s="81">
        <f t="shared" si="10"/>
        <v>3171.2328888490529</v>
      </c>
      <c r="M58" s="84"/>
      <c r="N58" s="82">
        <f t="shared" si="2"/>
        <v>12500</v>
      </c>
      <c r="O58" s="82">
        <f t="shared" si="3"/>
        <v>6000</v>
      </c>
      <c r="P58" s="82">
        <f t="shared" si="11"/>
        <v>6500</v>
      </c>
      <c r="Q58" s="78">
        <f>SUM(P$8:$P58)</f>
        <v>331500</v>
      </c>
      <c r="R58" s="82">
        <f t="shared" si="12"/>
        <v>1071.3877207139565</v>
      </c>
      <c r="S58" s="82">
        <f t="shared" si="13"/>
        <v>5428.6122792860442</v>
      </c>
      <c r="T58" s="82">
        <f t="shared" si="4"/>
        <v>514.26610594269914</v>
      </c>
      <c r="U58" s="83">
        <f t="shared" si="14"/>
        <v>3333.3333333333335</v>
      </c>
      <c r="V58" s="82">
        <f t="shared" si="5"/>
        <v>1600</v>
      </c>
      <c r="W58" s="79">
        <f t="shared" si="6"/>
        <v>4371.6454963796896</v>
      </c>
      <c r="X58" s="78">
        <f>SUM($W$8:W58)</f>
        <v>230487.37507398918</v>
      </c>
    </row>
    <row r="59" spans="7:24">
      <c r="G59" s="72">
        <f t="shared" si="1"/>
        <v>4.333333333333333</v>
      </c>
      <c r="H59" s="73">
        <v>52</v>
      </c>
      <c r="I59" s="80">
        <f t="shared" si="7"/>
        <v>253961.82008250052</v>
      </c>
      <c r="J59" s="81">
        <f t="shared" si="8"/>
        <v>4242.6206095630096</v>
      </c>
      <c r="K59" s="81">
        <f t="shared" si="9"/>
        <v>1058.1742503437522</v>
      </c>
      <c r="L59" s="81">
        <f t="shared" si="10"/>
        <v>3184.4463592192574</v>
      </c>
      <c r="M59" s="84"/>
      <c r="N59" s="82">
        <f t="shared" si="2"/>
        <v>12500</v>
      </c>
      <c r="O59" s="82">
        <f t="shared" si="3"/>
        <v>6000</v>
      </c>
      <c r="P59" s="82">
        <f t="shared" si="11"/>
        <v>6500</v>
      </c>
      <c r="Q59" s="78">
        <f>SUM(P$8:$P59)</f>
        <v>338000</v>
      </c>
      <c r="R59" s="82">
        <f t="shared" si="12"/>
        <v>1058.1742503437522</v>
      </c>
      <c r="S59" s="82">
        <f t="shared" si="13"/>
        <v>5441.8257496562474</v>
      </c>
      <c r="T59" s="82">
        <f t="shared" si="4"/>
        <v>507.92364016500102</v>
      </c>
      <c r="U59" s="83">
        <f t="shared" si="14"/>
        <v>3333.3333333333335</v>
      </c>
      <c r="V59" s="82">
        <f t="shared" si="5"/>
        <v>1600</v>
      </c>
      <c r="W59" s="79">
        <f t="shared" si="6"/>
        <v>4365.3030306019918</v>
      </c>
      <c r="X59" s="78">
        <f>SUM($W$8:W59)</f>
        <v>234852.67810459118</v>
      </c>
    </row>
    <row r="60" spans="7:24">
      <c r="G60" s="72">
        <f t="shared" si="1"/>
        <v>4.416666666666667</v>
      </c>
      <c r="H60" s="73">
        <v>53</v>
      </c>
      <c r="I60" s="80">
        <f t="shared" si="7"/>
        <v>250777.37372328126</v>
      </c>
      <c r="J60" s="81">
        <f t="shared" si="8"/>
        <v>4242.6206095630096</v>
      </c>
      <c r="K60" s="81">
        <f t="shared" si="9"/>
        <v>1044.9057238470052</v>
      </c>
      <c r="L60" s="81">
        <f t="shared" si="10"/>
        <v>3197.7148857160046</v>
      </c>
      <c r="M60" s="84"/>
      <c r="N60" s="82">
        <f t="shared" si="2"/>
        <v>12500</v>
      </c>
      <c r="O60" s="82">
        <f t="shared" si="3"/>
        <v>6000</v>
      </c>
      <c r="P60" s="82">
        <f t="shared" si="11"/>
        <v>6500</v>
      </c>
      <c r="Q60" s="78">
        <f>SUM(P$8:$P60)</f>
        <v>344500</v>
      </c>
      <c r="R60" s="82">
        <f t="shared" si="12"/>
        <v>1044.9057238470052</v>
      </c>
      <c r="S60" s="82">
        <f t="shared" si="13"/>
        <v>5455.094276152995</v>
      </c>
      <c r="T60" s="82">
        <f t="shared" si="4"/>
        <v>501.55474744656249</v>
      </c>
      <c r="U60" s="83">
        <f t="shared" si="14"/>
        <v>3333.3333333333335</v>
      </c>
      <c r="V60" s="82">
        <f t="shared" si="5"/>
        <v>1600</v>
      </c>
      <c r="W60" s="79">
        <f t="shared" si="6"/>
        <v>4358.9341378835543</v>
      </c>
      <c r="X60" s="78">
        <f>SUM($W$8:W60)</f>
        <v>239211.61224247474</v>
      </c>
    </row>
    <row r="61" spans="7:24">
      <c r="G61" s="72">
        <f t="shared" si="1"/>
        <v>4.5</v>
      </c>
      <c r="H61" s="73">
        <v>54</v>
      </c>
      <c r="I61" s="80">
        <f t="shared" si="7"/>
        <v>247579.65883756525</v>
      </c>
      <c r="J61" s="81">
        <f t="shared" si="8"/>
        <v>4242.6206095630096</v>
      </c>
      <c r="K61" s="81">
        <f t="shared" si="9"/>
        <v>1031.5819118231884</v>
      </c>
      <c r="L61" s="81">
        <f t="shared" si="10"/>
        <v>3211.0386977398211</v>
      </c>
      <c r="M61" s="84"/>
      <c r="N61" s="82">
        <f t="shared" si="2"/>
        <v>12500</v>
      </c>
      <c r="O61" s="82">
        <f t="shared" si="3"/>
        <v>6000</v>
      </c>
      <c r="P61" s="82">
        <f t="shared" si="11"/>
        <v>6500</v>
      </c>
      <c r="Q61" s="78">
        <f>SUM(P$8:$P61)</f>
        <v>351000</v>
      </c>
      <c r="R61" s="82">
        <f t="shared" si="12"/>
        <v>1031.5819118231884</v>
      </c>
      <c r="S61" s="82">
        <f t="shared" si="13"/>
        <v>5468.4180881768116</v>
      </c>
      <c r="T61" s="82">
        <f t="shared" si="4"/>
        <v>495.15931767513041</v>
      </c>
      <c r="U61" s="83">
        <f t="shared" si="14"/>
        <v>3333.3333333333335</v>
      </c>
      <c r="V61" s="82">
        <f t="shared" si="5"/>
        <v>1600</v>
      </c>
      <c r="W61" s="79">
        <f t="shared" si="6"/>
        <v>4352.5387081121207</v>
      </c>
      <c r="X61" s="78">
        <f>SUM($W$8:W61)</f>
        <v>243564.15095058686</v>
      </c>
    </row>
    <row r="62" spans="7:24">
      <c r="G62" s="72">
        <f t="shared" si="1"/>
        <v>4.583333333333333</v>
      </c>
      <c r="H62" s="73">
        <v>55</v>
      </c>
      <c r="I62" s="80">
        <f t="shared" si="7"/>
        <v>244368.62013982542</v>
      </c>
      <c r="J62" s="81">
        <f t="shared" si="8"/>
        <v>4242.6206095630096</v>
      </c>
      <c r="K62" s="81">
        <f t="shared" si="9"/>
        <v>1018.2025839159393</v>
      </c>
      <c r="L62" s="81">
        <f t="shared" si="10"/>
        <v>3224.4180256470704</v>
      </c>
      <c r="M62" s="84"/>
      <c r="N62" s="82">
        <f t="shared" si="2"/>
        <v>12500</v>
      </c>
      <c r="O62" s="82">
        <f t="shared" si="3"/>
        <v>6000</v>
      </c>
      <c r="P62" s="82">
        <f t="shared" si="11"/>
        <v>6500</v>
      </c>
      <c r="Q62" s="78">
        <f>SUM(P$8:$P62)</f>
        <v>357500</v>
      </c>
      <c r="R62" s="82">
        <f t="shared" si="12"/>
        <v>1018.2025839159393</v>
      </c>
      <c r="S62" s="82">
        <f t="shared" si="13"/>
        <v>5481.7974160840604</v>
      </c>
      <c r="T62" s="82">
        <f t="shared" si="4"/>
        <v>488.73724027965085</v>
      </c>
      <c r="U62" s="83">
        <f t="shared" si="14"/>
        <v>3333.3333333333335</v>
      </c>
      <c r="V62" s="82">
        <f t="shared" si="5"/>
        <v>1600</v>
      </c>
      <c r="W62" s="79">
        <f t="shared" si="6"/>
        <v>4346.1166307166422</v>
      </c>
      <c r="X62" s="78">
        <f>SUM($W$8:W62)</f>
        <v>247910.26758130349</v>
      </c>
    </row>
    <row r="63" spans="7:24">
      <c r="G63" s="72">
        <f t="shared" si="1"/>
        <v>4.666666666666667</v>
      </c>
      <c r="H63" s="73">
        <v>56</v>
      </c>
      <c r="I63" s="80">
        <f t="shared" si="7"/>
        <v>241144.20211417836</v>
      </c>
      <c r="J63" s="81">
        <f t="shared" si="8"/>
        <v>4242.6206095630096</v>
      </c>
      <c r="K63" s="81">
        <f t="shared" si="9"/>
        <v>1004.7675088090765</v>
      </c>
      <c r="L63" s="81">
        <f t="shared" si="10"/>
        <v>3237.8531007539332</v>
      </c>
      <c r="M63" s="84"/>
      <c r="N63" s="82">
        <f t="shared" si="2"/>
        <v>12500</v>
      </c>
      <c r="O63" s="82">
        <f t="shared" si="3"/>
        <v>6000</v>
      </c>
      <c r="P63" s="82">
        <f t="shared" si="11"/>
        <v>6500</v>
      </c>
      <c r="Q63" s="78">
        <f>SUM(P$8:$P63)</f>
        <v>364000</v>
      </c>
      <c r="R63" s="82">
        <f t="shared" si="12"/>
        <v>1004.7675088090765</v>
      </c>
      <c r="S63" s="82">
        <f t="shared" si="13"/>
        <v>5495.2324911909236</v>
      </c>
      <c r="T63" s="82">
        <f t="shared" si="4"/>
        <v>482.28840422835668</v>
      </c>
      <c r="U63" s="83">
        <f t="shared" si="14"/>
        <v>3333.3333333333335</v>
      </c>
      <c r="V63" s="82">
        <f t="shared" si="5"/>
        <v>1600</v>
      </c>
      <c r="W63" s="79">
        <f t="shared" si="6"/>
        <v>4339.6677946653472</v>
      </c>
      <c r="X63" s="78">
        <f>SUM($W$8:W63)</f>
        <v>252249.93537596884</v>
      </c>
    </row>
    <row r="64" spans="7:24">
      <c r="G64" s="72">
        <f t="shared" si="1"/>
        <v>4.75</v>
      </c>
      <c r="H64" s="73">
        <v>57</v>
      </c>
      <c r="I64" s="80">
        <f t="shared" si="7"/>
        <v>237906.34901342442</v>
      </c>
      <c r="J64" s="81">
        <f t="shared" si="8"/>
        <v>4242.6206095630096</v>
      </c>
      <c r="K64" s="81">
        <f t="shared" si="9"/>
        <v>991.27645422260173</v>
      </c>
      <c r="L64" s="81">
        <f t="shared" si="10"/>
        <v>3251.3441553404077</v>
      </c>
      <c r="M64" s="84"/>
      <c r="N64" s="82">
        <f t="shared" si="2"/>
        <v>12500</v>
      </c>
      <c r="O64" s="82">
        <f t="shared" si="3"/>
        <v>6000</v>
      </c>
      <c r="P64" s="82">
        <f t="shared" si="11"/>
        <v>6500</v>
      </c>
      <c r="Q64" s="78">
        <f>SUM(P$8:$P64)</f>
        <v>370500</v>
      </c>
      <c r="R64" s="82">
        <f t="shared" si="12"/>
        <v>991.27645422260173</v>
      </c>
      <c r="S64" s="82">
        <f t="shared" si="13"/>
        <v>5508.7235457773986</v>
      </c>
      <c r="T64" s="82">
        <f t="shared" si="4"/>
        <v>475.81269802684881</v>
      </c>
      <c r="U64" s="83">
        <f t="shared" si="14"/>
        <v>3333.3333333333335</v>
      </c>
      <c r="V64" s="82">
        <f t="shared" si="5"/>
        <v>1600</v>
      </c>
      <c r="W64" s="79">
        <f t="shared" si="6"/>
        <v>4333.1920884638403</v>
      </c>
      <c r="X64" s="78">
        <f>SUM($W$8:W64)</f>
        <v>256583.12746443268</v>
      </c>
    </row>
    <row r="65" spans="7:27">
      <c r="G65" s="72">
        <f t="shared" si="1"/>
        <v>4.833333333333333</v>
      </c>
      <c r="H65" s="73">
        <v>58</v>
      </c>
      <c r="I65" s="80">
        <f t="shared" si="7"/>
        <v>234655.00485808402</v>
      </c>
      <c r="J65" s="81">
        <f t="shared" si="8"/>
        <v>4242.6206095630096</v>
      </c>
      <c r="K65" s="81">
        <f t="shared" si="9"/>
        <v>977.72918690868346</v>
      </c>
      <c r="L65" s="81">
        <f t="shared" si="10"/>
        <v>3264.8914226543261</v>
      </c>
      <c r="M65" s="84"/>
      <c r="N65" s="82">
        <f t="shared" si="2"/>
        <v>12500</v>
      </c>
      <c r="O65" s="82">
        <f t="shared" si="3"/>
        <v>6000</v>
      </c>
      <c r="P65" s="82">
        <f t="shared" si="11"/>
        <v>6500</v>
      </c>
      <c r="Q65" s="78">
        <f>SUM(P$8:$P65)</f>
        <v>377000</v>
      </c>
      <c r="R65" s="82">
        <f t="shared" si="12"/>
        <v>977.72918690868346</v>
      </c>
      <c r="S65" s="82">
        <f t="shared" si="13"/>
        <v>5522.2708130913161</v>
      </c>
      <c r="T65" s="82">
        <f t="shared" si="4"/>
        <v>469.31000971616805</v>
      </c>
      <c r="U65" s="83">
        <f t="shared" si="14"/>
        <v>3333.3333333333335</v>
      </c>
      <c r="V65" s="82">
        <f t="shared" si="5"/>
        <v>1600</v>
      </c>
      <c r="W65" s="79">
        <f t="shared" si="6"/>
        <v>4326.68940015316</v>
      </c>
      <c r="X65" s="78">
        <f>SUM($W$8:W65)</f>
        <v>260909.81686458582</v>
      </c>
    </row>
    <row r="66" spans="7:27">
      <c r="G66" s="72">
        <f t="shared" si="1"/>
        <v>4.916666666666667</v>
      </c>
      <c r="H66" s="73">
        <v>59</v>
      </c>
      <c r="I66" s="80">
        <f t="shared" si="7"/>
        <v>231390.1134354297</v>
      </c>
      <c r="J66" s="81">
        <f t="shared" si="8"/>
        <v>4242.6206095630096</v>
      </c>
      <c r="K66" s="81">
        <f t="shared" si="9"/>
        <v>964.12547264762372</v>
      </c>
      <c r="L66" s="81">
        <f t="shared" si="10"/>
        <v>3278.495136915386</v>
      </c>
      <c r="M66" s="84"/>
      <c r="N66" s="82">
        <f t="shared" si="2"/>
        <v>12500</v>
      </c>
      <c r="O66" s="82">
        <f t="shared" si="3"/>
        <v>6000</v>
      </c>
      <c r="P66" s="82">
        <f t="shared" si="11"/>
        <v>6500</v>
      </c>
      <c r="Q66" s="78">
        <f>SUM(P$8:$P66)</f>
        <v>383500</v>
      </c>
      <c r="R66" s="82">
        <f t="shared" si="12"/>
        <v>964.12547264762372</v>
      </c>
      <c r="S66" s="82">
        <f t="shared" si="13"/>
        <v>5535.8745273523764</v>
      </c>
      <c r="T66" s="82">
        <f t="shared" si="4"/>
        <v>462.78022687085939</v>
      </c>
      <c r="U66" s="83">
        <f t="shared" si="14"/>
        <v>3333.3333333333335</v>
      </c>
      <c r="V66" s="82">
        <f t="shared" si="5"/>
        <v>1600</v>
      </c>
      <c r="W66" s="79">
        <f t="shared" si="6"/>
        <v>4320.1596173078506</v>
      </c>
      <c r="X66" s="78">
        <f>SUM($W$8:W66)</f>
        <v>265229.97648189368</v>
      </c>
    </row>
    <row r="67" spans="7:27">
      <c r="G67" s="72">
        <f t="shared" si="1"/>
        <v>5</v>
      </c>
      <c r="H67" s="73">
        <v>60</v>
      </c>
      <c r="I67" s="80">
        <f t="shared" si="7"/>
        <v>228111.61829851431</v>
      </c>
      <c r="J67" s="81">
        <f t="shared" si="8"/>
        <v>4242.6206095630096</v>
      </c>
      <c r="K67" s="81">
        <f t="shared" si="9"/>
        <v>950.46507624380956</v>
      </c>
      <c r="L67" s="81">
        <f t="shared" si="10"/>
        <v>3292.1555333192</v>
      </c>
      <c r="M67" s="84"/>
      <c r="N67" s="82">
        <f t="shared" si="2"/>
        <v>12500</v>
      </c>
      <c r="O67" s="82">
        <f t="shared" si="3"/>
        <v>6000</v>
      </c>
      <c r="P67" s="82">
        <f t="shared" si="11"/>
        <v>6500</v>
      </c>
      <c r="Q67" s="78">
        <f>SUM(P$8:$P67)</f>
        <v>390000</v>
      </c>
      <c r="R67" s="82">
        <f t="shared" si="12"/>
        <v>950.46507624380956</v>
      </c>
      <c r="S67" s="82">
        <f t="shared" si="13"/>
        <v>5549.5349237561895</v>
      </c>
      <c r="T67" s="82">
        <f t="shared" si="4"/>
        <v>456.22323659702857</v>
      </c>
      <c r="U67" s="83">
        <f t="shared" si="14"/>
        <v>3333.3333333333335</v>
      </c>
      <c r="V67" s="82">
        <f t="shared" si="5"/>
        <v>1600</v>
      </c>
      <c r="W67" s="79">
        <f t="shared" si="6"/>
        <v>4313.602627034019</v>
      </c>
      <c r="X67" s="78">
        <f>SUM($W$8:W67)</f>
        <v>269543.57910892769</v>
      </c>
    </row>
    <row r="68" spans="7:27">
      <c r="G68" s="72">
        <f t="shared" si="1"/>
        <v>5.083333333333333</v>
      </c>
      <c r="H68" s="73">
        <v>61</v>
      </c>
      <c r="I68" s="80">
        <f t="shared" si="7"/>
        <v>224819.46276519512</v>
      </c>
      <c r="J68" s="81">
        <f t="shared" si="8"/>
        <v>4242.6206095630096</v>
      </c>
      <c r="K68" s="81">
        <f t="shared" si="9"/>
        <v>936.74776152164634</v>
      </c>
      <c r="L68" s="81">
        <f t="shared" si="10"/>
        <v>3305.8728480413633</v>
      </c>
      <c r="M68" s="84"/>
      <c r="N68" s="82">
        <f t="shared" si="2"/>
        <v>12500</v>
      </c>
      <c r="O68" s="82">
        <f t="shared" si="3"/>
        <v>6000</v>
      </c>
      <c r="P68" s="82">
        <f t="shared" si="11"/>
        <v>6500</v>
      </c>
      <c r="Q68" s="78">
        <f>SUM(P$8:$P68)</f>
        <v>396500</v>
      </c>
      <c r="R68" s="82">
        <f t="shared" si="12"/>
        <v>936.74776152164634</v>
      </c>
      <c r="S68" s="82">
        <f t="shared" si="13"/>
        <v>5563.2522384783533</v>
      </c>
      <c r="T68" s="82">
        <f t="shared" si="4"/>
        <v>449.63892553039022</v>
      </c>
      <c r="U68" s="83">
        <f t="shared" si="14"/>
        <v>3333.3333333333335</v>
      </c>
      <c r="V68" s="82">
        <f t="shared" si="5"/>
        <v>1600</v>
      </c>
      <c r="W68" s="79">
        <f t="shared" si="6"/>
        <v>4307.0183159673816</v>
      </c>
      <c r="X68" s="78">
        <f>SUM($W$8:W68)</f>
        <v>273850.5974248951</v>
      </c>
    </row>
    <row r="69" spans="7:27">
      <c r="G69" s="72">
        <f t="shared" si="1"/>
        <v>5.166666666666667</v>
      </c>
      <c r="H69" s="73">
        <v>62</v>
      </c>
      <c r="I69" s="80">
        <f t="shared" si="7"/>
        <v>221513.58991715376</v>
      </c>
      <c r="J69" s="81">
        <f t="shared" si="8"/>
        <v>4242.6206095630096</v>
      </c>
      <c r="K69" s="81">
        <f t="shared" si="9"/>
        <v>922.97329132147399</v>
      </c>
      <c r="L69" s="81">
        <f t="shared" si="10"/>
        <v>3319.6473182415357</v>
      </c>
      <c r="M69" s="84"/>
      <c r="N69" s="82">
        <f t="shared" si="2"/>
        <v>12500</v>
      </c>
      <c r="O69" s="82">
        <f t="shared" si="3"/>
        <v>6000</v>
      </c>
      <c r="P69" s="82">
        <f t="shared" si="11"/>
        <v>6500</v>
      </c>
      <c r="Q69" s="78">
        <f>SUM(P$8:$P69)</f>
        <v>403000</v>
      </c>
      <c r="R69" s="82">
        <f t="shared" si="12"/>
        <v>922.97329132147399</v>
      </c>
      <c r="S69" s="82">
        <f t="shared" si="13"/>
        <v>5577.0267086785261</v>
      </c>
      <c r="T69" s="82">
        <f t="shared" si="4"/>
        <v>443.0271798343075</v>
      </c>
      <c r="U69" s="83">
        <f t="shared" si="14"/>
        <v>3333.3333333333335</v>
      </c>
      <c r="V69" s="82">
        <f t="shared" si="5"/>
        <v>1600</v>
      </c>
      <c r="W69" s="79">
        <f t="shared" si="6"/>
        <v>4300.4065702712978</v>
      </c>
      <c r="X69" s="78">
        <f>SUM($W$8:W69)</f>
        <v>278151.00399516639</v>
      </c>
    </row>
    <row r="70" spans="7:27">
      <c r="G70" s="72">
        <f t="shared" si="1"/>
        <v>5.25</v>
      </c>
      <c r="H70" s="73">
        <v>63</v>
      </c>
      <c r="I70" s="80">
        <f t="shared" si="7"/>
        <v>218193.94259891222</v>
      </c>
      <c r="J70" s="81">
        <f t="shared" si="8"/>
        <v>4242.6206095630096</v>
      </c>
      <c r="K70" s="81">
        <f t="shared" si="9"/>
        <v>909.14142749546761</v>
      </c>
      <c r="L70" s="81">
        <f t="shared" si="10"/>
        <v>3333.4791820675418</v>
      </c>
      <c r="M70" s="84"/>
      <c r="N70" s="82">
        <f t="shared" si="2"/>
        <v>12500</v>
      </c>
      <c r="O70" s="82">
        <f t="shared" si="3"/>
        <v>6000</v>
      </c>
      <c r="P70" s="82">
        <f t="shared" si="11"/>
        <v>6500</v>
      </c>
      <c r="Q70" s="78">
        <f>SUM(P$8:$P70)</f>
        <v>409500</v>
      </c>
      <c r="R70" s="82">
        <f t="shared" si="12"/>
        <v>909.14142749546761</v>
      </c>
      <c r="S70" s="82">
        <f t="shared" si="13"/>
        <v>5590.8585725045323</v>
      </c>
      <c r="T70" s="82">
        <f t="shared" si="4"/>
        <v>436.38788519782446</v>
      </c>
      <c r="U70" s="83">
        <f t="shared" si="14"/>
        <v>3333.3333333333335</v>
      </c>
      <c r="V70" s="82">
        <f t="shared" si="5"/>
        <v>1600</v>
      </c>
      <c r="W70" s="79">
        <f t="shared" si="6"/>
        <v>4293.7672756348147</v>
      </c>
      <c r="X70" s="78">
        <f>SUM($W$8:W70)</f>
        <v>282444.7712708012</v>
      </c>
    </row>
    <row r="71" spans="7:27">
      <c r="G71" s="72">
        <f t="shared" si="1"/>
        <v>5.333333333333333</v>
      </c>
      <c r="H71" s="73">
        <v>64</v>
      </c>
      <c r="I71" s="80">
        <f t="shared" si="7"/>
        <v>214860.46341684469</v>
      </c>
      <c r="J71" s="81">
        <f t="shared" si="8"/>
        <v>4242.6206095630096</v>
      </c>
      <c r="K71" s="81">
        <f t="shared" si="9"/>
        <v>895.25193090351956</v>
      </c>
      <c r="L71" s="81">
        <f t="shared" si="10"/>
        <v>3347.3686786594899</v>
      </c>
      <c r="M71" s="84"/>
      <c r="N71" s="82">
        <f t="shared" si="2"/>
        <v>12500</v>
      </c>
      <c r="O71" s="82">
        <f t="shared" si="3"/>
        <v>6000</v>
      </c>
      <c r="P71" s="82">
        <f t="shared" si="11"/>
        <v>6500</v>
      </c>
      <c r="Q71" s="78">
        <f>SUM(P$8:$P71)</f>
        <v>416000</v>
      </c>
      <c r="R71" s="82">
        <f t="shared" si="12"/>
        <v>895.25193090351956</v>
      </c>
      <c r="S71" s="82">
        <f t="shared" si="13"/>
        <v>5604.7480690964803</v>
      </c>
      <c r="T71" s="82">
        <f t="shared" si="4"/>
        <v>429.72092683368936</v>
      </c>
      <c r="U71" s="83">
        <f t="shared" si="14"/>
        <v>3333.3333333333335</v>
      </c>
      <c r="V71" s="82">
        <f t="shared" si="5"/>
        <v>1600</v>
      </c>
      <c r="W71" s="79">
        <f t="shared" si="6"/>
        <v>4287.1003172706805</v>
      </c>
      <c r="X71" s="78">
        <f>SUM($W$8:W71)</f>
        <v>286731.87158807187</v>
      </c>
      <c r="Z71" s="5"/>
      <c r="AA71" s="5"/>
    </row>
    <row r="72" spans="7:27">
      <c r="G72" s="72">
        <f t="shared" ref="G72:G135" si="15">IF(H72 &lt;= $D$21*$D$11, H72/12, "")</f>
        <v>5.416666666666667</v>
      </c>
      <c r="H72" s="73">
        <v>65</v>
      </c>
      <c r="I72" s="80">
        <f t="shared" si="7"/>
        <v>211513.0947381852</v>
      </c>
      <c r="J72" s="81">
        <f t="shared" si="8"/>
        <v>4242.6206095630096</v>
      </c>
      <c r="K72" s="81">
        <f t="shared" si="9"/>
        <v>881.30456140910496</v>
      </c>
      <c r="L72" s="81">
        <f t="shared" si="10"/>
        <v>3361.3160481539044</v>
      </c>
      <c r="M72" s="84"/>
      <c r="N72" s="82">
        <f t="shared" si="2"/>
        <v>12500</v>
      </c>
      <c r="O72" s="82">
        <f t="shared" si="3"/>
        <v>6000</v>
      </c>
      <c r="P72" s="82">
        <f t="shared" si="11"/>
        <v>6500</v>
      </c>
      <c r="Q72" s="78">
        <f>SUM(P$8:$P72)</f>
        <v>422500</v>
      </c>
      <c r="R72" s="82">
        <f t="shared" si="12"/>
        <v>881.30456140910496</v>
      </c>
      <c r="S72" s="82">
        <f t="shared" si="13"/>
        <v>5618.6954385908957</v>
      </c>
      <c r="T72" s="82">
        <f t="shared" si="4"/>
        <v>423.02618947637035</v>
      </c>
      <c r="U72" s="83">
        <f t="shared" si="14"/>
        <v>3333.3333333333335</v>
      </c>
      <c r="V72" s="82">
        <f t="shared" si="5"/>
        <v>1600</v>
      </c>
      <c r="W72" s="79">
        <f t="shared" si="6"/>
        <v>4280.4055799133603</v>
      </c>
      <c r="X72" s="78">
        <f>SUM($W$8:W72)</f>
        <v>291012.27716798522</v>
      </c>
    </row>
    <row r="73" spans="7:27">
      <c r="G73" s="72">
        <f t="shared" si="15"/>
        <v>5.5</v>
      </c>
      <c r="H73" s="73">
        <v>66</v>
      </c>
      <c r="I73" s="80">
        <f t="shared" si="7"/>
        <v>208151.77869003129</v>
      </c>
      <c r="J73" s="81">
        <f t="shared" si="8"/>
        <v>4242.6206095630096</v>
      </c>
      <c r="K73" s="81">
        <f t="shared" si="9"/>
        <v>867.29907787513037</v>
      </c>
      <c r="L73" s="81">
        <f t="shared" si="10"/>
        <v>3375.3215316878791</v>
      </c>
      <c r="M73" s="84"/>
      <c r="N73" s="82">
        <f t="shared" ref="N73:N136" si="16">IF(G72 = "", "",IF(G73 &lt;= $D$21, $D$19/12, 0))</f>
        <v>12500</v>
      </c>
      <c r="O73" s="82">
        <f t="shared" ref="O73:O136" si="17">IF(G72 = "", "",N73*$D$20)</f>
        <v>6000</v>
      </c>
      <c r="P73" s="82">
        <f t="shared" si="11"/>
        <v>6500</v>
      </c>
      <c r="Q73" s="78">
        <f>SUM(P$8:$P73)</f>
        <v>429000</v>
      </c>
      <c r="R73" s="82">
        <f t="shared" si="12"/>
        <v>867.29907787513037</v>
      </c>
      <c r="S73" s="82">
        <f t="shared" si="13"/>
        <v>5632.70092212487</v>
      </c>
      <c r="T73" s="82">
        <f t="shared" ref="T73:T136" si="18">IF(G72 = "", "",R73*$D$20)</f>
        <v>416.30355738006256</v>
      </c>
      <c r="U73" s="83">
        <f t="shared" si="14"/>
        <v>3333.3333333333335</v>
      </c>
      <c r="V73" s="82">
        <f t="shared" ref="V73:V136" si="19">IF(G72 = "", "",U73*$D$20)</f>
        <v>1600</v>
      </c>
      <c r="W73" s="79">
        <f t="shared" ref="W73:W136" si="20">N73-((N73-U73-R73)*$D$20)-J73</f>
        <v>4273.682947817053</v>
      </c>
      <c r="X73" s="78">
        <f>SUM($W$8:W73)</f>
        <v>295285.96011580224</v>
      </c>
    </row>
    <row r="74" spans="7:27">
      <c r="G74" s="72">
        <f t="shared" si="15"/>
        <v>5.583333333333333</v>
      </c>
      <c r="H74" s="73">
        <v>67</v>
      </c>
      <c r="I74" s="80">
        <f t="shared" ref="I74:I137" si="21">IF(G73 = "", "",IF(I73-L73 &lt; 0, 0,I73-L73))</f>
        <v>204776.4571583434</v>
      </c>
      <c r="J74" s="81">
        <f t="shared" ref="J74:J137" si="22">IF(G73 = "", "",IF(I74 &lt;= 0.01, 0, $D$12))</f>
        <v>4242.6206095630096</v>
      </c>
      <c r="K74" s="81">
        <f t="shared" ref="K74:K137" si="23">IF(G73 = "", "",IF(I74 &lt;= 0, 0, I74*($D$9/$D$11)))</f>
        <v>853.23523815976421</v>
      </c>
      <c r="L74" s="81">
        <f t="shared" ref="L74:L137" si="24">IF(G73 = "", "",IF(I74 &lt;= 0,0, J74-K74))</f>
        <v>3389.3853714032452</v>
      </c>
      <c r="M74" s="84"/>
      <c r="N74" s="82">
        <f t="shared" si="16"/>
        <v>12500</v>
      </c>
      <c r="O74" s="82">
        <f t="shared" si="17"/>
        <v>6000</v>
      </c>
      <c r="P74" s="82">
        <f t="shared" ref="P74:P137" si="25">IF(G73 = "", "",N74-O74)</f>
        <v>6500</v>
      </c>
      <c r="Q74" s="78">
        <f>SUM(P$8:$P74)</f>
        <v>435500</v>
      </c>
      <c r="R74" s="82">
        <f t="shared" ref="R74:R137" si="26">IF(G73 = "", "",IF(K74 = "", 0, K74))</f>
        <v>853.23523815976421</v>
      </c>
      <c r="S74" s="82">
        <f t="shared" ref="S74:S137" si="27">IF(G73 = "", "",N74-R74-O74)</f>
        <v>5646.7647618402352</v>
      </c>
      <c r="T74" s="82">
        <f t="shared" si="18"/>
        <v>409.55291431668678</v>
      </c>
      <c r="U74" s="83">
        <f t="shared" ref="U74:U137" si="28">IF(G73 = "", "",IF(G74 &lt;= $D$13, $D$8/($D$13*$D$11), 0))</f>
        <v>3333.3333333333335</v>
      </c>
      <c r="V74" s="82">
        <f t="shared" si="19"/>
        <v>1600</v>
      </c>
      <c r="W74" s="79">
        <f t="shared" si="20"/>
        <v>4266.9323047536782</v>
      </c>
      <c r="X74" s="78">
        <f>SUM($W$8:W74)</f>
        <v>299552.89242055593</v>
      </c>
    </row>
    <row r="75" spans="7:27">
      <c r="G75" s="72">
        <f t="shared" si="15"/>
        <v>5.666666666666667</v>
      </c>
      <c r="H75" s="73">
        <v>68</v>
      </c>
      <c r="I75" s="80">
        <f t="shared" si="21"/>
        <v>201387.07178694016</v>
      </c>
      <c r="J75" s="81">
        <f t="shared" si="22"/>
        <v>4242.6206095630096</v>
      </c>
      <c r="K75" s="81">
        <f t="shared" si="23"/>
        <v>839.11279911225063</v>
      </c>
      <c r="L75" s="81">
        <f t="shared" si="24"/>
        <v>3403.5078104507588</v>
      </c>
      <c r="M75" s="84"/>
      <c r="N75" s="82">
        <f t="shared" si="16"/>
        <v>12500</v>
      </c>
      <c r="O75" s="82">
        <f t="shared" si="17"/>
        <v>6000</v>
      </c>
      <c r="P75" s="82">
        <f t="shared" si="25"/>
        <v>6500</v>
      </c>
      <c r="Q75" s="78">
        <f>SUM(P$8:$P75)</f>
        <v>442000</v>
      </c>
      <c r="R75" s="82">
        <f t="shared" si="26"/>
        <v>839.11279911225063</v>
      </c>
      <c r="S75" s="82">
        <f t="shared" si="27"/>
        <v>5660.8872008877497</v>
      </c>
      <c r="T75" s="82">
        <f t="shared" si="18"/>
        <v>402.77414357388028</v>
      </c>
      <c r="U75" s="83">
        <f t="shared" si="28"/>
        <v>3333.3333333333335</v>
      </c>
      <c r="V75" s="82">
        <f t="shared" si="19"/>
        <v>1600</v>
      </c>
      <c r="W75" s="79">
        <f t="shared" si="20"/>
        <v>4260.1535340108712</v>
      </c>
      <c r="X75" s="78">
        <f>SUM($W$8:W75)</f>
        <v>303813.0459545668</v>
      </c>
    </row>
    <row r="76" spans="7:27">
      <c r="G76" s="72">
        <f t="shared" si="15"/>
        <v>5.75</v>
      </c>
      <c r="H76" s="73">
        <v>69</v>
      </c>
      <c r="I76" s="80">
        <f t="shared" si="21"/>
        <v>197983.56397648939</v>
      </c>
      <c r="J76" s="81">
        <f t="shared" si="22"/>
        <v>4242.6206095630096</v>
      </c>
      <c r="K76" s="81">
        <f t="shared" si="23"/>
        <v>824.93151656870577</v>
      </c>
      <c r="L76" s="81">
        <f t="shared" si="24"/>
        <v>3417.6890929943038</v>
      </c>
      <c r="M76" s="84"/>
      <c r="N76" s="82">
        <f t="shared" si="16"/>
        <v>12500</v>
      </c>
      <c r="O76" s="82">
        <f t="shared" si="17"/>
        <v>6000</v>
      </c>
      <c r="P76" s="82">
        <f t="shared" si="25"/>
        <v>6500</v>
      </c>
      <c r="Q76" s="78">
        <f>SUM(P$8:$P76)</f>
        <v>448500</v>
      </c>
      <c r="R76" s="82">
        <f t="shared" si="26"/>
        <v>824.93151656870577</v>
      </c>
      <c r="S76" s="82">
        <f t="shared" si="27"/>
        <v>5675.0684834312942</v>
      </c>
      <c r="T76" s="82">
        <f t="shared" si="18"/>
        <v>395.96712795297879</v>
      </c>
      <c r="U76" s="83">
        <f t="shared" si="28"/>
        <v>3333.3333333333335</v>
      </c>
      <c r="V76" s="82">
        <f t="shared" si="19"/>
        <v>1600</v>
      </c>
      <c r="W76" s="79">
        <f t="shared" si="20"/>
        <v>4253.3465183899698</v>
      </c>
      <c r="X76" s="78">
        <f>SUM($W$8:W76)</f>
        <v>308066.3924729568</v>
      </c>
    </row>
    <row r="77" spans="7:27">
      <c r="G77" s="72">
        <f t="shared" si="15"/>
        <v>5.833333333333333</v>
      </c>
      <c r="H77" s="73">
        <v>70</v>
      </c>
      <c r="I77" s="80">
        <f t="shared" si="21"/>
        <v>194565.8748834951</v>
      </c>
      <c r="J77" s="81">
        <f t="shared" si="22"/>
        <v>4242.6206095630096</v>
      </c>
      <c r="K77" s="81">
        <f t="shared" si="23"/>
        <v>810.69114534789628</v>
      </c>
      <c r="L77" s="81">
        <f t="shared" si="24"/>
        <v>3431.9294642151135</v>
      </c>
      <c r="M77" s="84"/>
      <c r="N77" s="82">
        <f t="shared" si="16"/>
        <v>12500</v>
      </c>
      <c r="O77" s="82">
        <f t="shared" si="17"/>
        <v>6000</v>
      </c>
      <c r="P77" s="82">
        <f t="shared" si="25"/>
        <v>6500</v>
      </c>
      <c r="Q77" s="78">
        <f>SUM(P$8:$P77)</f>
        <v>455000</v>
      </c>
      <c r="R77" s="82">
        <f t="shared" si="26"/>
        <v>810.69114534789628</v>
      </c>
      <c r="S77" s="82">
        <f t="shared" si="27"/>
        <v>5689.308854652103</v>
      </c>
      <c r="T77" s="82">
        <f t="shared" si="18"/>
        <v>389.1317497669902</v>
      </c>
      <c r="U77" s="83">
        <f t="shared" si="28"/>
        <v>3333.3333333333335</v>
      </c>
      <c r="V77" s="82">
        <f t="shared" si="19"/>
        <v>1600</v>
      </c>
      <c r="W77" s="79">
        <f t="shared" si="20"/>
        <v>4246.511140203982</v>
      </c>
      <c r="X77" s="78">
        <f>SUM($W$8:W77)</f>
        <v>312312.90361316077</v>
      </c>
    </row>
    <row r="78" spans="7:27">
      <c r="G78" s="72">
        <f t="shared" si="15"/>
        <v>5.916666666666667</v>
      </c>
      <c r="H78" s="73">
        <v>71</v>
      </c>
      <c r="I78" s="80">
        <f t="shared" si="21"/>
        <v>191133.94541927997</v>
      </c>
      <c r="J78" s="81">
        <f t="shared" si="22"/>
        <v>4242.6206095630096</v>
      </c>
      <c r="K78" s="81">
        <f t="shared" si="23"/>
        <v>796.39143924699988</v>
      </c>
      <c r="L78" s="81">
        <f t="shared" si="24"/>
        <v>3446.2291703160099</v>
      </c>
      <c r="M78" s="84"/>
      <c r="N78" s="82">
        <f t="shared" si="16"/>
        <v>12500</v>
      </c>
      <c r="O78" s="82">
        <f t="shared" si="17"/>
        <v>6000</v>
      </c>
      <c r="P78" s="82">
        <f t="shared" si="25"/>
        <v>6500</v>
      </c>
      <c r="Q78" s="78">
        <f>SUM(P$8:$P78)</f>
        <v>461500</v>
      </c>
      <c r="R78" s="82">
        <f t="shared" si="26"/>
        <v>796.39143924699988</v>
      </c>
      <c r="S78" s="82">
        <f t="shared" si="27"/>
        <v>5703.6085607530003</v>
      </c>
      <c r="T78" s="82">
        <f t="shared" si="18"/>
        <v>382.26789083855994</v>
      </c>
      <c r="U78" s="83">
        <f t="shared" si="28"/>
        <v>3333.3333333333335</v>
      </c>
      <c r="V78" s="82">
        <f t="shared" si="19"/>
        <v>1600</v>
      </c>
      <c r="W78" s="79">
        <f t="shared" si="20"/>
        <v>4239.647281275551</v>
      </c>
      <c r="X78" s="78">
        <f>SUM($W$8:W78)</f>
        <v>316552.55089443631</v>
      </c>
    </row>
    <row r="79" spans="7:27">
      <c r="G79" s="72">
        <f t="shared" si="15"/>
        <v>6</v>
      </c>
      <c r="H79" s="73">
        <v>72</v>
      </c>
      <c r="I79" s="80">
        <f t="shared" si="21"/>
        <v>187687.71624896396</v>
      </c>
      <c r="J79" s="81">
        <f t="shared" si="22"/>
        <v>4242.6206095630096</v>
      </c>
      <c r="K79" s="81">
        <f t="shared" si="23"/>
        <v>782.03215103734988</v>
      </c>
      <c r="L79" s="81">
        <f t="shared" si="24"/>
        <v>3460.5884585256599</v>
      </c>
      <c r="M79" s="84"/>
      <c r="N79" s="82">
        <f t="shared" si="16"/>
        <v>12500</v>
      </c>
      <c r="O79" s="82">
        <f t="shared" si="17"/>
        <v>6000</v>
      </c>
      <c r="P79" s="82">
        <f t="shared" si="25"/>
        <v>6500</v>
      </c>
      <c r="Q79" s="78">
        <f>SUM(P$8:$P79)</f>
        <v>468000</v>
      </c>
      <c r="R79" s="82">
        <f t="shared" si="26"/>
        <v>782.03215103734988</v>
      </c>
      <c r="S79" s="82">
        <f t="shared" si="27"/>
        <v>5717.9678489626494</v>
      </c>
      <c r="T79" s="82">
        <f t="shared" si="18"/>
        <v>375.37543249792793</v>
      </c>
      <c r="U79" s="83">
        <f t="shared" si="28"/>
        <v>3333.3333333333335</v>
      </c>
      <c r="V79" s="82">
        <f t="shared" si="19"/>
        <v>1600</v>
      </c>
      <c r="W79" s="79">
        <f t="shared" si="20"/>
        <v>4232.7548229349195</v>
      </c>
      <c r="X79" s="78">
        <f>SUM($W$8:W79)</f>
        <v>320785.30571737123</v>
      </c>
    </row>
    <row r="80" spans="7:27">
      <c r="G80" s="72">
        <f t="shared" si="15"/>
        <v>6.083333333333333</v>
      </c>
      <c r="H80" s="73">
        <v>73</v>
      </c>
      <c r="I80" s="80">
        <f t="shared" si="21"/>
        <v>184227.1277904383</v>
      </c>
      <c r="J80" s="81">
        <f t="shared" si="22"/>
        <v>4242.6206095630096</v>
      </c>
      <c r="K80" s="81">
        <f t="shared" si="23"/>
        <v>767.61303246015962</v>
      </c>
      <c r="L80" s="81">
        <f t="shared" si="24"/>
        <v>3475.0075771028501</v>
      </c>
      <c r="M80" s="84"/>
      <c r="N80" s="82">
        <f t="shared" si="16"/>
        <v>12500</v>
      </c>
      <c r="O80" s="82">
        <f t="shared" si="17"/>
        <v>6000</v>
      </c>
      <c r="P80" s="82">
        <f t="shared" si="25"/>
        <v>6500</v>
      </c>
      <c r="Q80" s="78">
        <f>SUM(P$8:$P80)</f>
        <v>474500</v>
      </c>
      <c r="R80" s="82">
        <f t="shared" si="26"/>
        <v>767.61303246015962</v>
      </c>
      <c r="S80" s="82">
        <f t="shared" si="27"/>
        <v>5732.38696753984</v>
      </c>
      <c r="T80" s="82">
        <f t="shared" si="18"/>
        <v>368.45425558087658</v>
      </c>
      <c r="U80" s="83">
        <f t="shared" si="28"/>
        <v>3333.3333333333335</v>
      </c>
      <c r="V80" s="82">
        <f t="shared" si="19"/>
        <v>1600</v>
      </c>
      <c r="W80" s="79">
        <f t="shared" si="20"/>
        <v>4225.8336460178671</v>
      </c>
      <c r="X80" s="78">
        <f>SUM($W$8:W80)</f>
        <v>325011.13936338911</v>
      </c>
    </row>
    <row r="81" spans="7:24">
      <c r="G81" s="72">
        <f t="shared" si="15"/>
        <v>6.166666666666667</v>
      </c>
      <c r="H81" s="73">
        <v>74</v>
      </c>
      <c r="I81" s="80">
        <f t="shared" si="21"/>
        <v>180752.12021333544</v>
      </c>
      <c r="J81" s="81">
        <f t="shared" si="22"/>
        <v>4242.6206095630096</v>
      </c>
      <c r="K81" s="81">
        <f t="shared" si="23"/>
        <v>753.13383422223103</v>
      </c>
      <c r="L81" s="81">
        <f t="shared" si="24"/>
        <v>3489.4867753407784</v>
      </c>
      <c r="M81" s="84"/>
      <c r="N81" s="82">
        <f t="shared" si="16"/>
        <v>12500</v>
      </c>
      <c r="O81" s="82">
        <f t="shared" si="17"/>
        <v>6000</v>
      </c>
      <c r="P81" s="82">
        <f t="shared" si="25"/>
        <v>6500</v>
      </c>
      <c r="Q81" s="78">
        <f>SUM(P$8:$P81)</f>
        <v>481000</v>
      </c>
      <c r="R81" s="82">
        <f t="shared" si="26"/>
        <v>753.13383422223103</v>
      </c>
      <c r="S81" s="82">
        <f t="shared" si="27"/>
        <v>5746.8661657777684</v>
      </c>
      <c r="T81" s="82">
        <f t="shared" si="18"/>
        <v>361.50424042667089</v>
      </c>
      <c r="U81" s="83">
        <f t="shared" si="28"/>
        <v>3333.3333333333335</v>
      </c>
      <c r="V81" s="82">
        <f t="shared" si="19"/>
        <v>1600</v>
      </c>
      <c r="W81" s="79">
        <f t="shared" si="20"/>
        <v>4218.8836308636619</v>
      </c>
      <c r="X81" s="78">
        <f>SUM($W$8:W81)</f>
        <v>329230.02299425279</v>
      </c>
    </row>
    <row r="82" spans="7:24">
      <c r="G82" s="72">
        <f t="shared" si="15"/>
        <v>6.25</v>
      </c>
      <c r="H82" s="73">
        <v>75</v>
      </c>
      <c r="I82" s="80">
        <f t="shared" si="21"/>
        <v>177262.63343799466</v>
      </c>
      <c r="J82" s="81">
        <f t="shared" si="22"/>
        <v>4242.6206095630096</v>
      </c>
      <c r="K82" s="81">
        <f t="shared" si="23"/>
        <v>738.59430599164443</v>
      </c>
      <c r="L82" s="81">
        <f t="shared" si="24"/>
        <v>3504.0263035713651</v>
      </c>
      <c r="M82" s="84"/>
      <c r="N82" s="82">
        <f t="shared" si="16"/>
        <v>12500</v>
      </c>
      <c r="O82" s="82">
        <f t="shared" si="17"/>
        <v>6000</v>
      </c>
      <c r="P82" s="82">
        <f t="shared" si="25"/>
        <v>6500</v>
      </c>
      <c r="Q82" s="78">
        <f>SUM(P$8:$P82)</f>
        <v>487500</v>
      </c>
      <c r="R82" s="82">
        <f t="shared" si="26"/>
        <v>738.59430599164443</v>
      </c>
      <c r="S82" s="82">
        <f t="shared" si="27"/>
        <v>5761.4056940083556</v>
      </c>
      <c r="T82" s="82">
        <f t="shared" si="18"/>
        <v>354.5252668759893</v>
      </c>
      <c r="U82" s="83">
        <f t="shared" si="28"/>
        <v>3333.3333333333335</v>
      </c>
      <c r="V82" s="82">
        <f t="shared" si="19"/>
        <v>1600</v>
      </c>
      <c r="W82" s="79">
        <f t="shared" si="20"/>
        <v>4211.9046573129799</v>
      </c>
      <c r="X82" s="78">
        <f>SUM($W$8:W82)</f>
        <v>333441.92765156575</v>
      </c>
    </row>
    <row r="83" spans="7:24">
      <c r="G83" s="72">
        <f t="shared" si="15"/>
        <v>6.333333333333333</v>
      </c>
      <c r="H83" s="73">
        <v>76</v>
      </c>
      <c r="I83" s="80">
        <f t="shared" si="21"/>
        <v>173758.60713442331</v>
      </c>
      <c r="J83" s="81">
        <f t="shared" si="22"/>
        <v>4242.6206095630096</v>
      </c>
      <c r="K83" s="81">
        <f t="shared" si="23"/>
        <v>723.99419639343046</v>
      </c>
      <c r="L83" s="81">
        <f t="shared" si="24"/>
        <v>3518.6264131695789</v>
      </c>
      <c r="M83" s="84"/>
      <c r="N83" s="82">
        <f t="shared" si="16"/>
        <v>12500</v>
      </c>
      <c r="O83" s="82">
        <f t="shared" si="17"/>
        <v>6000</v>
      </c>
      <c r="P83" s="82">
        <f t="shared" si="25"/>
        <v>6500</v>
      </c>
      <c r="Q83" s="78">
        <f>SUM(P$8:$P83)</f>
        <v>494000</v>
      </c>
      <c r="R83" s="82">
        <f t="shared" si="26"/>
        <v>723.99419639343046</v>
      </c>
      <c r="S83" s="82">
        <f t="shared" si="27"/>
        <v>5776.0058036065693</v>
      </c>
      <c r="T83" s="82">
        <f t="shared" si="18"/>
        <v>347.5172142688466</v>
      </c>
      <c r="U83" s="83">
        <f t="shared" si="28"/>
        <v>3333.3333333333335</v>
      </c>
      <c r="V83" s="82">
        <f t="shared" si="19"/>
        <v>1600</v>
      </c>
      <c r="W83" s="79">
        <f t="shared" si="20"/>
        <v>4204.8966047058366</v>
      </c>
      <c r="X83" s="78">
        <f>SUM($W$8:W83)</f>
        <v>337646.82425627159</v>
      </c>
    </row>
    <row r="84" spans="7:24">
      <c r="G84" s="72">
        <f t="shared" si="15"/>
        <v>6.416666666666667</v>
      </c>
      <c r="H84" s="73">
        <v>77</v>
      </c>
      <c r="I84" s="80">
        <f t="shared" si="21"/>
        <v>170239.98072125373</v>
      </c>
      <c r="J84" s="81">
        <f t="shared" si="22"/>
        <v>4242.6206095630096</v>
      </c>
      <c r="K84" s="81">
        <f t="shared" si="23"/>
        <v>709.33325300522381</v>
      </c>
      <c r="L84" s="81">
        <f t="shared" si="24"/>
        <v>3533.2873565577856</v>
      </c>
      <c r="M84" s="84"/>
      <c r="N84" s="82">
        <f t="shared" si="16"/>
        <v>12500</v>
      </c>
      <c r="O84" s="82">
        <f t="shared" si="17"/>
        <v>6000</v>
      </c>
      <c r="P84" s="82">
        <f t="shared" si="25"/>
        <v>6500</v>
      </c>
      <c r="Q84" s="78">
        <f>SUM(P$8:$P84)</f>
        <v>500500</v>
      </c>
      <c r="R84" s="82">
        <f t="shared" si="26"/>
        <v>709.33325300522381</v>
      </c>
      <c r="S84" s="82">
        <f t="shared" si="27"/>
        <v>5790.666746994777</v>
      </c>
      <c r="T84" s="82">
        <f t="shared" si="18"/>
        <v>340.47996144250743</v>
      </c>
      <c r="U84" s="83">
        <f t="shared" si="28"/>
        <v>3333.3333333333335</v>
      </c>
      <c r="V84" s="82">
        <f t="shared" si="19"/>
        <v>1600</v>
      </c>
      <c r="W84" s="79">
        <f t="shared" si="20"/>
        <v>4197.8593518794969</v>
      </c>
      <c r="X84" s="78">
        <f>SUM($W$8:W84)</f>
        <v>341844.6836081511</v>
      </c>
    </row>
    <row r="85" spans="7:24">
      <c r="G85" s="72">
        <f t="shared" si="15"/>
        <v>6.5</v>
      </c>
      <c r="H85" s="73">
        <v>78</v>
      </c>
      <c r="I85" s="80">
        <f t="shared" si="21"/>
        <v>166706.69336469594</v>
      </c>
      <c r="J85" s="81">
        <f t="shared" si="22"/>
        <v>4242.6206095630096</v>
      </c>
      <c r="K85" s="81">
        <f t="shared" si="23"/>
        <v>694.61122235289974</v>
      </c>
      <c r="L85" s="81">
        <f t="shared" si="24"/>
        <v>3548.0093872101097</v>
      </c>
      <c r="M85" s="84"/>
      <c r="N85" s="82">
        <f t="shared" si="16"/>
        <v>12500</v>
      </c>
      <c r="O85" s="82">
        <f t="shared" si="17"/>
        <v>6000</v>
      </c>
      <c r="P85" s="82">
        <f t="shared" si="25"/>
        <v>6500</v>
      </c>
      <c r="Q85" s="78">
        <f>SUM(P$8:$P85)</f>
        <v>507000</v>
      </c>
      <c r="R85" s="82">
        <f t="shared" si="26"/>
        <v>694.61122235289974</v>
      </c>
      <c r="S85" s="82">
        <f t="shared" si="27"/>
        <v>5805.3887776471001</v>
      </c>
      <c r="T85" s="82">
        <f t="shared" si="18"/>
        <v>333.41338672939185</v>
      </c>
      <c r="U85" s="83">
        <f t="shared" si="28"/>
        <v>3333.3333333333335</v>
      </c>
      <c r="V85" s="82">
        <f t="shared" si="19"/>
        <v>1600</v>
      </c>
      <c r="W85" s="79">
        <f t="shared" si="20"/>
        <v>4190.7927771663835</v>
      </c>
      <c r="X85" s="78">
        <f>SUM($W$8:W85)</f>
        <v>346035.47638531751</v>
      </c>
    </row>
    <row r="86" spans="7:24">
      <c r="G86" s="72">
        <f t="shared" si="15"/>
        <v>6.583333333333333</v>
      </c>
      <c r="H86" s="73">
        <v>79</v>
      </c>
      <c r="I86" s="80">
        <f t="shared" si="21"/>
        <v>163158.68397748584</v>
      </c>
      <c r="J86" s="81">
        <f t="shared" si="22"/>
        <v>4242.6206095630096</v>
      </c>
      <c r="K86" s="81">
        <f t="shared" si="23"/>
        <v>679.82784990619098</v>
      </c>
      <c r="L86" s="81">
        <f t="shared" si="24"/>
        <v>3562.7927596568188</v>
      </c>
      <c r="M86" s="84"/>
      <c r="N86" s="82">
        <f t="shared" si="16"/>
        <v>12500</v>
      </c>
      <c r="O86" s="82">
        <f t="shared" si="17"/>
        <v>6000</v>
      </c>
      <c r="P86" s="82">
        <f t="shared" si="25"/>
        <v>6500</v>
      </c>
      <c r="Q86" s="78">
        <f>SUM(P$8:$P86)</f>
        <v>513500</v>
      </c>
      <c r="R86" s="82">
        <f t="shared" si="26"/>
        <v>679.82784990619098</v>
      </c>
      <c r="S86" s="82">
        <f t="shared" si="27"/>
        <v>5820.1721500938093</v>
      </c>
      <c r="T86" s="82">
        <f t="shared" si="18"/>
        <v>326.31736795497164</v>
      </c>
      <c r="U86" s="83">
        <f t="shared" si="28"/>
        <v>3333.3333333333335</v>
      </c>
      <c r="V86" s="82">
        <f t="shared" si="19"/>
        <v>1600</v>
      </c>
      <c r="W86" s="79">
        <f t="shared" si="20"/>
        <v>4183.6967583919632</v>
      </c>
      <c r="X86" s="78">
        <f>SUM($W$8:W86)</f>
        <v>350219.17314370949</v>
      </c>
    </row>
    <row r="87" spans="7:24">
      <c r="G87" s="72">
        <f t="shared" si="15"/>
        <v>6.666666666666667</v>
      </c>
      <c r="H87" s="73">
        <v>80</v>
      </c>
      <c r="I87" s="80">
        <f t="shared" si="21"/>
        <v>159595.89121782902</v>
      </c>
      <c r="J87" s="81">
        <f t="shared" si="22"/>
        <v>4242.6206095630096</v>
      </c>
      <c r="K87" s="81">
        <f t="shared" si="23"/>
        <v>664.98288007428755</v>
      </c>
      <c r="L87" s="81">
        <f t="shared" si="24"/>
        <v>3577.637729488722</v>
      </c>
      <c r="M87" s="84"/>
      <c r="N87" s="82">
        <f t="shared" si="16"/>
        <v>12500</v>
      </c>
      <c r="O87" s="82">
        <f t="shared" si="17"/>
        <v>6000</v>
      </c>
      <c r="P87" s="82">
        <f t="shared" si="25"/>
        <v>6500</v>
      </c>
      <c r="Q87" s="78">
        <f>SUM(P$8:$P87)</f>
        <v>520000</v>
      </c>
      <c r="R87" s="82">
        <f t="shared" si="26"/>
        <v>664.98288007428755</v>
      </c>
      <c r="S87" s="82">
        <f t="shared" si="27"/>
        <v>5835.0171199257129</v>
      </c>
      <c r="T87" s="82">
        <f t="shared" si="18"/>
        <v>319.19178243565801</v>
      </c>
      <c r="U87" s="83">
        <f t="shared" si="28"/>
        <v>3333.3333333333335</v>
      </c>
      <c r="V87" s="82">
        <f t="shared" si="19"/>
        <v>1600</v>
      </c>
      <c r="W87" s="79">
        <f t="shared" si="20"/>
        <v>4176.5711728726492</v>
      </c>
      <c r="X87" s="78">
        <f>SUM($W$8:W87)</f>
        <v>354395.74431658216</v>
      </c>
    </row>
    <row r="88" spans="7:24">
      <c r="G88" s="72">
        <f t="shared" si="15"/>
        <v>6.75</v>
      </c>
      <c r="H88" s="73">
        <v>81</v>
      </c>
      <c r="I88" s="80">
        <f t="shared" si="21"/>
        <v>156018.2534883403</v>
      </c>
      <c r="J88" s="81">
        <f t="shared" si="22"/>
        <v>4242.6206095630096</v>
      </c>
      <c r="K88" s="81">
        <f t="shared" si="23"/>
        <v>650.07605620141794</v>
      </c>
      <c r="L88" s="81">
        <f t="shared" si="24"/>
        <v>3592.5445533615916</v>
      </c>
      <c r="M88" s="84"/>
      <c r="N88" s="82">
        <f t="shared" si="16"/>
        <v>12500</v>
      </c>
      <c r="O88" s="82">
        <f t="shared" si="17"/>
        <v>6000</v>
      </c>
      <c r="P88" s="82">
        <f t="shared" si="25"/>
        <v>6500</v>
      </c>
      <c r="Q88" s="78">
        <f>SUM(P$8:$P88)</f>
        <v>526500</v>
      </c>
      <c r="R88" s="82">
        <f t="shared" si="26"/>
        <v>650.07605620141794</v>
      </c>
      <c r="S88" s="82">
        <f t="shared" si="27"/>
        <v>5849.9239437985816</v>
      </c>
      <c r="T88" s="82">
        <f t="shared" si="18"/>
        <v>312.03650697668058</v>
      </c>
      <c r="U88" s="83">
        <f t="shared" si="28"/>
        <v>3333.3333333333335</v>
      </c>
      <c r="V88" s="82">
        <f t="shared" si="19"/>
        <v>1600</v>
      </c>
      <c r="W88" s="79">
        <f t="shared" si="20"/>
        <v>4169.4158974136717</v>
      </c>
      <c r="X88" s="78">
        <f>SUM($W$8:W88)</f>
        <v>358565.16021399584</v>
      </c>
    </row>
    <row r="89" spans="7:24">
      <c r="G89" s="72">
        <f t="shared" si="15"/>
        <v>6.833333333333333</v>
      </c>
      <c r="H89" s="73">
        <v>82</v>
      </c>
      <c r="I89" s="80">
        <f t="shared" si="21"/>
        <v>152425.7089349787</v>
      </c>
      <c r="J89" s="81">
        <f t="shared" si="22"/>
        <v>4242.6206095630096</v>
      </c>
      <c r="K89" s="81">
        <f t="shared" si="23"/>
        <v>635.10712056241118</v>
      </c>
      <c r="L89" s="81">
        <f t="shared" si="24"/>
        <v>3607.5134890005984</v>
      </c>
      <c r="M89" s="84"/>
      <c r="N89" s="82">
        <f t="shared" si="16"/>
        <v>12500</v>
      </c>
      <c r="O89" s="82">
        <f t="shared" si="17"/>
        <v>6000</v>
      </c>
      <c r="P89" s="82">
        <f t="shared" si="25"/>
        <v>6500</v>
      </c>
      <c r="Q89" s="78">
        <f>SUM(P$8:$P89)</f>
        <v>533000</v>
      </c>
      <c r="R89" s="82">
        <f t="shared" si="26"/>
        <v>635.10712056241118</v>
      </c>
      <c r="S89" s="82">
        <f t="shared" si="27"/>
        <v>5864.8928794375897</v>
      </c>
      <c r="T89" s="82">
        <f t="shared" si="18"/>
        <v>304.85141786995734</v>
      </c>
      <c r="U89" s="83">
        <f t="shared" si="28"/>
        <v>3333.3333333333335</v>
      </c>
      <c r="V89" s="82">
        <f t="shared" si="19"/>
        <v>1600</v>
      </c>
      <c r="W89" s="79">
        <f t="shared" si="20"/>
        <v>4162.2308083069493</v>
      </c>
      <c r="X89" s="78">
        <f>SUM($W$8:W89)</f>
        <v>362727.39102230279</v>
      </c>
    </row>
    <row r="90" spans="7:24">
      <c r="G90" s="72">
        <f t="shared" si="15"/>
        <v>6.916666666666667</v>
      </c>
      <c r="H90" s="73">
        <v>83</v>
      </c>
      <c r="I90" s="80">
        <f t="shared" si="21"/>
        <v>148818.19544597811</v>
      </c>
      <c r="J90" s="81">
        <f t="shared" si="22"/>
        <v>4242.6206095630096</v>
      </c>
      <c r="K90" s="81">
        <f t="shared" si="23"/>
        <v>620.07581435824216</v>
      </c>
      <c r="L90" s="81">
        <f t="shared" si="24"/>
        <v>3622.5447952047675</v>
      </c>
      <c r="M90" s="84"/>
      <c r="N90" s="82">
        <f t="shared" si="16"/>
        <v>12500</v>
      </c>
      <c r="O90" s="82">
        <f t="shared" si="17"/>
        <v>6000</v>
      </c>
      <c r="P90" s="82">
        <f t="shared" si="25"/>
        <v>6500</v>
      </c>
      <c r="Q90" s="78">
        <f>SUM(P$8:$P90)</f>
        <v>539500</v>
      </c>
      <c r="R90" s="82">
        <f t="shared" si="26"/>
        <v>620.07581435824216</v>
      </c>
      <c r="S90" s="82">
        <f t="shared" si="27"/>
        <v>5879.9241856417575</v>
      </c>
      <c r="T90" s="82">
        <f t="shared" si="18"/>
        <v>297.63639089195624</v>
      </c>
      <c r="U90" s="83">
        <f t="shared" si="28"/>
        <v>3333.3333333333335</v>
      </c>
      <c r="V90" s="82">
        <f t="shared" si="19"/>
        <v>1600</v>
      </c>
      <c r="W90" s="79">
        <f t="shared" si="20"/>
        <v>4155.0157813289461</v>
      </c>
      <c r="X90" s="78">
        <f>SUM($W$8:W90)</f>
        <v>366882.40680363175</v>
      </c>
    </row>
    <row r="91" spans="7:24">
      <c r="G91" s="72">
        <f t="shared" si="15"/>
        <v>7</v>
      </c>
      <c r="H91" s="73">
        <v>84</v>
      </c>
      <c r="I91" s="80">
        <f t="shared" si="21"/>
        <v>145195.65065077334</v>
      </c>
      <c r="J91" s="81">
        <f t="shared" si="22"/>
        <v>4242.6206095630096</v>
      </c>
      <c r="K91" s="81">
        <f t="shared" si="23"/>
        <v>604.98187771155563</v>
      </c>
      <c r="L91" s="81">
        <f t="shared" si="24"/>
        <v>3637.6387318514539</v>
      </c>
      <c r="M91" s="84"/>
      <c r="N91" s="82">
        <f t="shared" si="16"/>
        <v>12500</v>
      </c>
      <c r="O91" s="82">
        <f t="shared" si="17"/>
        <v>6000</v>
      </c>
      <c r="P91" s="82">
        <f t="shared" si="25"/>
        <v>6500</v>
      </c>
      <c r="Q91" s="78">
        <f>SUM(P$8:$P91)</f>
        <v>546000</v>
      </c>
      <c r="R91" s="82">
        <f t="shared" si="26"/>
        <v>604.98187771155563</v>
      </c>
      <c r="S91" s="82">
        <f t="shared" si="27"/>
        <v>5895.0181222884439</v>
      </c>
      <c r="T91" s="82">
        <f t="shared" si="18"/>
        <v>290.39130130154666</v>
      </c>
      <c r="U91" s="83">
        <f t="shared" si="28"/>
        <v>3333.3333333333335</v>
      </c>
      <c r="V91" s="82">
        <f t="shared" si="19"/>
        <v>1600</v>
      </c>
      <c r="W91" s="79">
        <f t="shared" si="20"/>
        <v>4147.7706917385385</v>
      </c>
      <c r="X91" s="78">
        <f>SUM($W$8:W91)</f>
        <v>371030.17749537027</v>
      </c>
    </row>
    <row r="92" spans="7:24">
      <c r="G92" s="72">
        <f t="shared" si="15"/>
        <v>7.083333333333333</v>
      </c>
      <c r="H92" s="73">
        <v>85</v>
      </c>
      <c r="I92" s="80">
        <f t="shared" si="21"/>
        <v>141558.0119189219</v>
      </c>
      <c r="J92" s="81">
        <f t="shared" si="22"/>
        <v>4242.6206095630096</v>
      </c>
      <c r="K92" s="81">
        <f t="shared" si="23"/>
        <v>589.82504966217459</v>
      </c>
      <c r="L92" s="81">
        <f t="shared" si="24"/>
        <v>3652.7955599008351</v>
      </c>
      <c r="M92" s="84"/>
      <c r="N92" s="82">
        <f t="shared" si="16"/>
        <v>12500</v>
      </c>
      <c r="O92" s="82">
        <f t="shared" si="17"/>
        <v>6000</v>
      </c>
      <c r="P92" s="82">
        <f t="shared" si="25"/>
        <v>6500</v>
      </c>
      <c r="Q92" s="78">
        <f>SUM(P$8:$P92)</f>
        <v>552500</v>
      </c>
      <c r="R92" s="82">
        <f t="shared" si="26"/>
        <v>589.82504966217459</v>
      </c>
      <c r="S92" s="82">
        <f t="shared" si="27"/>
        <v>5910.1749503378251</v>
      </c>
      <c r="T92" s="82">
        <f t="shared" si="18"/>
        <v>283.11602383784378</v>
      </c>
      <c r="U92" s="83">
        <f t="shared" si="28"/>
        <v>3333.3333333333335</v>
      </c>
      <c r="V92" s="82">
        <f t="shared" si="19"/>
        <v>1600</v>
      </c>
      <c r="W92" s="79">
        <f t="shared" si="20"/>
        <v>4140.4954142748338</v>
      </c>
      <c r="X92" s="78">
        <f>SUM($W$8:W92)</f>
        <v>375170.67290964513</v>
      </c>
    </row>
    <row r="93" spans="7:24">
      <c r="G93" s="72">
        <f t="shared" si="15"/>
        <v>7.166666666666667</v>
      </c>
      <c r="H93" s="73">
        <v>86</v>
      </c>
      <c r="I93" s="80">
        <f t="shared" si="21"/>
        <v>137905.21635902105</v>
      </c>
      <c r="J93" s="81">
        <f t="shared" si="22"/>
        <v>4242.6206095630096</v>
      </c>
      <c r="K93" s="81">
        <f t="shared" si="23"/>
        <v>574.60506816258771</v>
      </c>
      <c r="L93" s="81">
        <f t="shared" si="24"/>
        <v>3668.0155414004221</v>
      </c>
      <c r="M93" s="84"/>
      <c r="N93" s="82">
        <f t="shared" si="16"/>
        <v>12500</v>
      </c>
      <c r="O93" s="82">
        <f t="shared" si="17"/>
        <v>6000</v>
      </c>
      <c r="P93" s="82">
        <f t="shared" si="25"/>
        <v>6500</v>
      </c>
      <c r="Q93" s="78">
        <f>SUM(P$8:$P93)</f>
        <v>559000</v>
      </c>
      <c r="R93" s="82">
        <f t="shared" si="26"/>
        <v>574.60506816258771</v>
      </c>
      <c r="S93" s="82">
        <f t="shared" si="27"/>
        <v>5925.3949318374125</v>
      </c>
      <c r="T93" s="82">
        <f t="shared" si="18"/>
        <v>275.81043271804208</v>
      </c>
      <c r="U93" s="83">
        <f t="shared" si="28"/>
        <v>3333.3333333333335</v>
      </c>
      <c r="V93" s="82">
        <f t="shared" si="19"/>
        <v>1600</v>
      </c>
      <c r="W93" s="79">
        <f t="shared" si="20"/>
        <v>4133.1898231550331</v>
      </c>
      <c r="X93" s="78">
        <f>SUM($W$8:W93)</f>
        <v>379303.86273280019</v>
      </c>
    </row>
    <row r="94" spans="7:24">
      <c r="G94" s="72">
        <f t="shared" si="15"/>
        <v>7.25</v>
      </c>
      <c r="H94" s="73">
        <v>87</v>
      </c>
      <c r="I94" s="80">
        <f t="shared" si="21"/>
        <v>134237.20081762064</v>
      </c>
      <c r="J94" s="81">
        <f t="shared" si="22"/>
        <v>4242.6206095630096</v>
      </c>
      <c r="K94" s="81">
        <f t="shared" si="23"/>
        <v>559.32167007341934</v>
      </c>
      <c r="L94" s="81">
        <f t="shared" si="24"/>
        <v>3683.2989394895903</v>
      </c>
      <c r="M94" s="84"/>
      <c r="N94" s="82">
        <f t="shared" si="16"/>
        <v>12500</v>
      </c>
      <c r="O94" s="82">
        <f t="shared" si="17"/>
        <v>6000</v>
      </c>
      <c r="P94" s="82">
        <f t="shared" si="25"/>
        <v>6500</v>
      </c>
      <c r="Q94" s="78">
        <f>SUM(P$8:$P94)</f>
        <v>565500</v>
      </c>
      <c r="R94" s="82">
        <f t="shared" si="26"/>
        <v>559.32167007341934</v>
      </c>
      <c r="S94" s="82">
        <f t="shared" si="27"/>
        <v>5940.6783299265808</v>
      </c>
      <c r="T94" s="82">
        <f t="shared" si="18"/>
        <v>268.47440163524129</v>
      </c>
      <c r="U94" s="83">
        <f t="shared" si="28"/>
        <v>3333.3333333333335</v>
      </c>
      <c r="V94" s="82">
        <f t="shared" si="19"/>
        <v>1600</v>
      </c>
      <c r="W94" s="79">
        <f t="shared" si="20"/>
        <v>4125.853792072232</v>
      </c>
      <c r="X94" s="78">
        <f>SUM($W$8:W94)</f>
        <v>383429.7165248724</v>
      </c>
    </row>
    <row r="95" spans="7:24">
      <c r="G95" s="72">
        <f t="shared" si="15"/>
        <v>7.333333333333333</v>
      </c>
      <c r="H95" s="73">
        <v>88</v>
      </c>
      <c r="I95" s="80">
        <f t="shared" si="21"/>
        <v>130553.90187813106</v>
      </c>
      <c r="J95" s="81">
        <f t="shared" si="22"/>
        <v>4242.6206095630096</v>
      </c>
      <c r="K95" s="81">
        <f t="shared" si="23"/>
        <v>543.97459115887943</v>
      </c>
      <c r="L95" s="81">
        <f t="shared" si="24"/>
        <v>3698.6460184041302</v>
      </c>
      <c r="M95" s="84"/>
      <c r="N95" s="82">
        <f t="shared" si="16"/>
        <v>12500</v>
      </c>
      <c r="O95" s="82">
        <f t="shared" si="17"/>
        <v>6000</v>
      </c>
      <c r="P95" s="82">
        <f t="shared" si="25"/>
        <v>6500</v>
      </c>
      <c r="Q95" s="78">
        <f>SUM(P$8:$P95)</f>
        <v>572000</v>
      </c>
      <c r="R95" s="82">
        <f t="shared" si="26"/>
        <v>543.97459115887943</v>
      </c>
      <c r="S95" s="82">
        <f t="shared" si="27"/>
        <v>5956.0254088411202</v>
      </c>
      <c r="T95" s="82">
        <f t="shared" si="18"/>
        <v>261.10780375626211</v>
      </c>
      <c r="U95" s="83">
        <f t="shared" si="28"/>
        <v>3333.3333333333335</v>
      </c>
      <c r="V95" s="82">
        <f t="shared" si="19"/>
        <v>1600</v>
      </c>
      <c r="W95" s="79">
        <f t="shared" si="20"/>
        <v>4118.4871941932524</v>
      </c>
      <c r="X95" s="78">
        <f>SUM($W$8:W95)</f>
        <v>387548.20371906564</v>
      </c>
    </row>
    <row r="96" spans="7:24">
      <c r="G96" s="72">
        <f t="shared" si="15"/>
        <v>7.416666666666667</v>
      </c>
      <c r="H96" s="73">
        <v>89</v>
      </c>
      <c r="I96" s="80">
        <f t="shared" si="21"/>
        <v>126855.25585972692</v>
      </c>
      <c r="J96" s="81">
        <f t="shared" si="22"/>
        <v>4242.6206095630096</v>
      </c>
      <c r="K96" s="81">
        <f t="shared" si="23"/>
        <v>528.56356608219551</v>
      </c>
      <c r="L96" s="81">
        <f t="shared" si="24"/>
        <v>3714.0570434808142</v>
      </c>
      <c r="M96" s="84"/>
      <c r="N96" s="82">
        <f t="shared" si="16"/>
        <v>12500</v>
      </c>
      <c r="O96" s="82">
        <f t="shared" si="17"/>
        <v>6000</v>
      </c>
      <c r="P96" s="82">
        <f t="shared" si="25"/>
        <v>6500</v>
      </c>
      <c r="Q96" s="78">
        <f>SUM(P$8:$P96)</f>
        <v>578500</v>
      </c>
      <c r="R96" s="82">
        <f t="shared" si="26"/>
        <v>528.56356608219551</v>
      </c>
      <c r="S96" s="82">
        <f t="shared" si="27"/>
        <v>5971.4364339178046</v>
      </c>
      <c r="T96" s="82">
        <f t="shared" si="18"/>
        <v>253.71051171945385</v>
      </c>
      <c r="U96" s="83">
        <f t="shared" si="28"/>
        <v>3333.3333333333335</v>
      </c>
      <c r="V96" s="82">
        <f t="shared" si="19"/>
        <v>1600</v>
      </c>
      <c r="W96" s="79">
        <f t="shared" si="20"/>
        <v>4111.0899021564455</v>
      </c>
      <c r="X96" s="78">
        <f>SUM($W$8:W96)</f>
        <v>391659.29362122208</v>
      </c>
    </row>
    <row r="97" spans="7:24">
      <c r="G97" s="72">
        <f t="shared" si="15"/>
        <v>7.5</v>
      </c>
      <c r="H97" s="73">
        <v>90</v>
      </c>
      <c r="I97" s="80">
        <f t="shared" si="21"/>
        <v>123141.19881624611</v>
      </c>
      <c r="J97" s="81">
        <f t="shared" si="22"/>
        <v>4242.6206095630096</v>
      </c>
      <c r="K97" s="81">
        <f t="shared" si="23"/>
        <v>513.08832840102548</v>
      </c>
      <c r="L97" s="81">
        <f t="shared" si="24"/>
        <v>3729.532281161984</v>
      </c>
      <c r="M97" s="84"/>
      <c r="N97" s="82">
        <f t="shared" si="16"/>
        <v>12500</v>
      </c>
      <c r="O97" s="82">
        <f t="shared" si="17"/>
        <v>6000</v>
      </c>
      <c r="P97" s="82">
        <f t="shared" si="25"/>
        <v>6500</v>
      </c>
      <c r="Q97" s="78">
        <f>SUM(P$8:$P97)</f>
        <v>585000</v>
      </c>
      <c r="R97" s="82">
        <f t="shared" si="26"/>
        <v>513.08832840102548</v>
      </c>
      <c r="S97" s="82">
        <f t="shared" si="27"/>
        <v>5986.9116715989749</v>
      </c>
      <c r="T97" s="82">
        <f t="shared" si="18"/>
        <v>246.28239763249223</v>
      </c>
      <c r="U97" s="83">
        <f t="shared" si="28"/>
        <v>3333.3333333333335</v>
      </c>
      <c r="V97" s="82">
        <f t="shared" si="19"/>
        <v>1600</v>
      </c>
      <c r="W97" s="79">
        <f t="shared" si="20"/>
        <v>4103.661788069483</v>
      </c>
      <c r="X97" s="78">
        <f>SUM($W$8:W97)</f>
        <v>395762.95540929155</v>
      </c>
    </row>
    <row r="98" spans="7:24">
      <c r="G98" s="72">
        <f t="shared" si="15"/>
        <v>7.583333333333333</v>
      </c>
      <c r="H98" s="73">
        <v>91</v>
      </c>
      <c r="I98" s="80">
        <f t="shared" si="21"/>
        <v>119411.66653508412</v>
      </c>
      <c r="J98" s="81">
        <f t="shared" si="22"/>
        <v>4242.6206095630096</v>
      </c>
      <c r="K98" s="81">
        <f t="shared" si="23"/>
        <v>497.54861056285051</v>
      </c>
      <c r="L98" s="81">
        <f t="shared" si="24"/>
        <v>3745.0719990001589</v>
      </c>
      <c r="M98" s="84"/>
      <c r="N98" s="82">
        <f t="shared" si="16"/>
        <v>12500</v>
      </c>
      <c r="O98" s="82">
        <f t="shared" si="17"/>
        <v>6000</v>
      </c>
      <c r="P98" s="82">
        <f t="shared" si="25"/>
        <v>6500</v>
      </c>
      <c r="Q98" s="78">
        <f>SUM(P$8:$P98)</f>
        <v>591500</v>
      </c>
      <c r="R98" s="82">
        <f t="shared" si="26"/>
        <v>497.54861056285051</v>
      </c>
      <c r="S98" s="82">
        <f t="shared" si="27"/>
        <v>6002.4513894371503</v>
      </c>
      <c r="T98" s="82">
        <f t="shared" si="18"/>
        <v>238.82333307016825</v>
      </c>
      <c r="U98" s="83">
        <f t="shared" si="28"/>
        <v>3333.3333333333335</v>
      </c>
      <c r="V98" s="82">
        <f t="shared" si="19"/>
        <v>1600</v>
      </c>
      <c r="W98" s="79">
        <f t="shared" si="20"/>
        <v>4096.20272350716</v>
      </c>
      <c r="X98" s="78">
        <f>SUM($W$8:W98)</f>
        <v>399859.15813279874</v>
      </c>
    </row>
    <row r="99" spans="7:24">
      <c r="G99" s="72">
        <f t="shared" si="15"/>
        <v>7.666666666666667</v>
      </c>
      <c r="H99" s="73">
        <v>92</v>
      </c>
      <c r="I99" s="80">
        <f t="shared" si="21"/>
        <v>115666.59453608397</v>
      </c>
      <c r="J99" s="81">
        <f t="shared" si="22"/>
        <v>4242.6206095630096</v>
      </c>
      <c r="K99" s="81">
        <f t="shared" si="23"/>
        <v>481.94414390034984</v>
      </c>
      <c r="L99" s="81">
        <f t="shared" si="24"/>
        <v>3760.6764656626597</v>
      </c>
      <c r="M99" s="84"/>
      <c r="N99" s="82">
        <f t="shared" si="16"/>
        <v>12500</v>
      </c>
      <c r="O99" s="82">
        <f t="shared" si="17"/>
        <v>6000</v>
      </c>
      <c r="P99" s="82">
        <f t="shared" si="25"/>
        <v>6500</v>
      </c>
      <c r="Q99" s="78">
        <f>SUM(P$8:$P99)</f>
        <v>598000</v>
      </c>
      <c r="R99" s="82">
        <f t="shared" si="26"/>
        <v>481.94414390034984</v>
      </c>
      <c r="S99" s="82">
        <f t="shared" si="27"/>
        <v>6018.0558560996506</v>
      </c>
      <c r="T99" s="82">
        <f t="shared" si="18"/>
        <v>231.33318907216793</v>
      </c>
      <c r="U99" s="83">
        <f t="shared" si="28"/>
        <v>3333.3333333333335</v>
      </c>
      <c r="V99" s="82">
        <f t="shared" si="19"/>
        <v>1600</v>
      </c>
      <c r="W99" s="79">
        <f t="shared" si="20"/>
        <v>4088.7125795091579</v>
      </c>
      <c r="X99" s="78">
        <f>SUM($W$8:W99)</f>
        <v>403947.87071230792</v>
      </c>
    </row>
    <row r="100" spans="7:24">
      <c r="G100" s="72">
        <f t="shared" si="15"/>
        <v>7.75</v>
      </c>
      <c r="H100" s="73">
        <v>93</v>
      </c>
      <c r="I100" s="80">
        <f t="shared" si="21"/>
        <v>111905.91807042131</v>
      </c>
      <c r="J100" s="81">
        <f t="shared" si="22"/>
        <v>4242.6206095630096</v>
      </c>
      <c r="K100" s="81">
        <f t="shared" si="23"/>
        <v>466.27465862675541</v>
      </c>
      <c r="L100" s="81">
        <f t="shared" si="24"/>
        <v>3776.3459509362542</v>
      </c>
      <c r="M100" s="84"/>
      <c r="N100" s="82">
        <f t="shared" si="16"/>
        <v>12500</v>
      </c>
      <c r="O100" s="82">
        <f t="shared" si="17"/>
        <v>6000</v>
      </c>
      <c r="P100" s="82">
        <f t="shared" si="25"/>
        <v>6500</v>
      </c>
      <c r="Q100" s="78">
        <f>SUM(P$8:$P100)</f>
        <v>604500</v>
      </c>
      <c r="R100" s="82">
        <f t="shared" si="26"/>
        <v>466.27465862675541</v>
      </c>
      <c r="S100" s="82">
        <f t="shared" si="27"/>
        <v>6033.7253413732451</v>
      </c>
      <c r="T100" s="82">
        <f t="shared" si="18"/>
        <v>223.81183614084259</v>
      </c>
      <c r="U100" s="83">
        <f t="shared" si="28"/>
        <v>3333.3333333333335</v>
      </c>
      <c r="V100" s="82">
        <f t="shared" si="19"/>
        <v>1600</v>
      </c>
      <c r="W100" s="79">
        <f t="shared" si="20"/>
        <v>4081.1912265778319</v>
      </c>
      <c r="X100" s="78">
        <f>SUM($W$8:W100)</f>
        <v>408029.06193888577</v>
      </c>
    </row>
    <row r="101" spans="7:24">
      <c r="G101" s="72">
        <f t="shared" si="15"/>
        <v>7.833333333333333</v>
      </c>
      <c r="H101" s="73">
        <v>94</v>
      </c>
      <c r="I101" s="80">
        <f t="shared" si="21"/>
        <v>108129.57211948505</v>
      </c>
      <c r="J101" s="81">
        <f t="shared" si="22"/>
        <v>4242.6206095630096</v>
      </c>
      <c r="K101" s="81">
        <f t="shared" si="23"/>
        <v>450.53988383118769</v>
      </c>
      <c r="L101" s="81">
        <f t="shared" si="24"/>
        <v>3792.080725731822</v>
      </c>
      <c r="M101" s="84"/>
      <c r="N101" s="82">
        <f t="shared" si="16"/>
        <v>12500</v>
      </c>
      <c r="O101" s="82">
        <f t="shared" si="17"/>
        <v>6000</v>
      </c>
      <c r="P101" s="82">
        <f t="shared" si="25"/>
        <v>6500</v>
      </c>
      <c r="Q101" s="78">
        <f>SUM(P$8:$P101)</f>
        <v>611000</v>
      </c>
      <c r="R101" s="82">
        <f t="shared" si="26"/>
        <v>450.53988383118769</v>
      </c>
      <c r="S101" s="82">
        <f t="shared" si="27"/>
        <v>6049.4601161688115</v>
      </c>
      <c r="T101" s="82">
        <f t="shared" si="18"/>
        <v>216.25914423897009</v>
      </c>
      <c r="U101" s="83">
        <f t="shared" si="28"/>
        <v>3333.3333333333335</v>
      </c>
      <c r="V101" s="82">
        <f t="shared" si="19"/>
        <v>1600</v>
      </c>
      <c r="W101" s="79">
        <f t="shared" si="20"/>
        <v>4073.6385346759616</v>
      </c>
      <c r="X101" s="78">
        <f>SUM($W$8:W101)</f>
        <v>412102.70047356171</v>
      </c>
    </row>
    <row r="102" spans="7:24">
      <c r="G102" s="72">
        <f t="shared" si="15"/>
        <v>7.916666666666667</v>
      </c>
      <c r="H102" s="73">
        <v>95</v>
      </c>
      <c r="I102" s="80">
        <f t="shared" si="21"/>
        <v>104337.49139375323</v>
      </c>
      <c r="J102" s="81">
        <f t="shared" si="22"/>
        <v>4242.6206095630096</v>
      </c>
      <c r="K102" s="81">
        <f t="shared" si="23"/>
        <v>434.73954747397175</v>
      </c>
      <c r="L102" s="81">
        <f t="shared" si="24"/>
        <v>3807.8810620890376</v>
      </c>
      <c r="M102" s="84"/>
      <c r="N102" s="82">
        <f t="shared" si="16"/>
        <v>12500</v>
      </c>
      <c r="O102" s="82">
        <f t="shared" si="17"/>
        <v>6000</v>
      </c>
      <c r="P102" s="82">
        <f t="shared" si="25"/>
        <v>6500</v>
      </c>
      <c r="Q102" s="78">
        <f>SUM(P$8:$P102)</f>
        <v>617500</v>
      </c>
      <c r="R102" s="82">
        <f t="shared" si="26"/>
        <v>434.73954747397175</v>
      </c>
      <c r="S102" s="82">
        <f t="shared" si="27"/>
        <v>6065.2604525260285</v>
      </c>
      <c r="T102" s="82">
        <f t="shared" si="18"/>
        <v>208.67498278750642</v>
      </c>
      <c r="U102" s="83">
        <f t="shared" si="28"/>
        <v>3333.3333333333335</v>
      </c>
      <c r="V102" s="82">
        <f t="shared" si="19"/>
        <v>1600</v>
      </c>
      <c r="W102" s="79">
        <f t="shared" si="20"/>
        <v>4066.0543732244969</v>
      </c>
      <c r="X102" s="78">
        <f>SUM($W$8:W102)</f>
        <v>416168.75484678621</v>
      </c>
    </row>
    <row r="103" spans="7:24">
      <c r="G103" s="72">
        <f t="shared" si="15"/>
        <v>8</v>
      </c>
      <c r="H103" s="73">
        <v>96</v>
      </c>
      <c r="I103" s="80">
        <f t="shared" si="21"/>
        <v>100529.61033166418</v>
      </c>
      <c r="J103" s="81">
        <f t="shared" si="22"/>
        <v>4242.6206095630096</v>
      </c>
      <c r="K103" s="81">
        <f t="shared" si="23"/>
        <v>418.87337638193407</v>
      </c>
      <c r="L103" s="81">
        <f t="shared" si="24"/>
        <v>3823.7472331810754</v>
      </c>
      <c r="M103" s="84"/>
      <c r="N103" s="82">
        <f t="shared" si="16"/>
        <v>12500</v>
      </c>
      <c r="O103" s="82">
        <f t="shared" si="17"/>
        <v>6000</v>
      </c>
      <c r="P103" s="82">
        <f t="shared" si="25"/>
        <v>6500</v>
      </c>
      <c r="Q103" s="78">
        <f>SUM(P$8:$P103)</f>
        <v>624000</v>
      </c>
      <c r="R103" s="82">
        <f t="shared" si="26"/>
        <v>418.87337638193407</v>
      </c>
      <c r="S103" s="82">
        <f t="shared" si="27"/>
        <v>6081.1266236180654</v>
      </c>
      <c r="T103" s="82">
        <f t="shared" si="18"/>
        <v>201.05922066332835</v>
      </c>
      <c r="U103" s="83">
        <f t="shared" si="28"/>
        <v>3333.3333333333335</v>
      </c>
      <c r="V103" s="82">
        <f t="shared" si="19"/>
        <v>1600</v>
      </c>
      <c r="W103" s="79">
        <f t="shared" si="20"/>
        <v>4058.4386111003205</v>
      </c>
      <c r="X103" s="78">
        <f>SUM($W$8:W103)</f>
        <v>420227.19345788652</v>
      </c>
    </row>
    <row r="104" spans="7:24">
      <c r="G104" s="72">
        <f t="shared" si="15"/>
        <v>8.0833333333333339</v>
      </c>
      <c r="H104" s="73">
        <v>97</v>
      </c>
      <c r="I104" s="80">
        <f t="shared" si="21"/>
        <v>96705.863098483111</v>
      </c>
      <c r="J104" s="81">
        <f t="shared" si="22"/>
        <v>4242.6206095630096</v>
      </c>
      <c r="K104" s="81">
        <f t="shared" si="23"/>
        <v>402.94109624367962</v>
      </c>
      <c r="L104" s="81">
        <f t="shared" si="24"/>
        <v>3839.67951331933</v>
      </c>
      <c r="M104" s="84"/>
      <c r="N104" s="82">
        <f t="shared" si="16"/>
        <v>12500</v>
      </c>
      <c r="O104" s="82">
        <f t="shared" si="17"/>
        <v>6000</v>
      </c>
      <c r="P104" s="82">
        <f t="shared" si="25"/>
        <v>6500</v>
      </c>
      <c r="Q104" s="78">
        <f>SUM(P$8:$P104)</f>
        <v>630500</v>
      </c>
      <c r="R104" s="82">
        <f t="shared" si="26"/>
        <v>402.94109624367962</v>
      </c>
      <c r="S104" s="82">
        <f t="shared" si="27"/>
        <v>6097.0589037563204</v>
      </c>
      <c r="T104" s="82">
        <f t="shared" si="18"/>
        <v>193.41172619696621</v>
      </c>
      <c r="U104" s="83">
        <f t="shared" si="28"/>
        <v>3333.3333333333335</v>
      </c>
      <c r="V104" s="82">
        <f t="shared" si="19"/>
        <v>1600</v>
      </c>
      <c r="W104" s="79">
        <f t="shared" si="20"/>
        <v>4050.7911166339563</v>
      </c>
      <c r="X104" s="78">
        <f>SUM($W$8:W104)</f>
        <v>424277.98457452049</v>
      </c>
    </row>
    <row r="105" spans="7:24">
      <c r="G105" s="72">
        <f t="shared" si="15"/>
        <v>8.1666666666666661</v>
      </c>
      <c r="H105" s="73">
        <v>98</v>
      </c>
      <c r="I105" s="80">
        <f t="shared" si="21"/>
        <v>92866.183585163788</v>
      </c>
      <c r="J105" s="81">
        <f t="shared" si="22"/>
        <v>4242.6206095630096</v>
      </c>
      <c r="K105" s="81">
        <f t="shared" si="23"/>
        <v>386.94243160484911</v>
      </c>
      <c r="L105" s="81">
        <f t="shared" si="24"/>
        <v>3855.6781779581606</v>
      </c>
      <c r="M105" s="84"/>
      <c r="N105" s="82">
        <f t="shared" si="16"/>
        <v>12500</v>
      </c>
      <c r="O105" s="82">
        <f t="shared" si="17"/>
        <v>6000</v>
      </c>
      <c r="P105" s="82">
        <f t="shared" si="25"/>
        <v>6500</v>
      </c>
      <c r="Q105" s="78">
        <f>SUM(P$8:$P105)</f>
        <v>637000</v>
      </c>
      <c r="R105" s="82">
        <f t="shared" si="26"/>
        <v>386.94243160484911</v>
      </c>
      <c r="S105" s="82">
        <f t="shared" si="27"/>
        <v>6113.0575683951502</v>
      </c>
      <c r="T105" s="82">
        <f t="shared" si="18"/>
        <v>185.73236717032756</v>
      </c>
      <c r="U105" s="83">
        <f t="shared" si="28"/>
        <v>3333.3333333333335</v>
      </c>
      <c r="V105" s="82">
        <f t="shared" si="19"/>
        <v>1600</v>
      </c>
      <c r="W105" s="79">
        <f t="shared" si="20"/>
        <v>4043.1117576073175</v>
      </c>
      <c r="X105" s="78">
        <f>SUM($W$8:W105)</f>
        <v>428321.09633212781</v>
      </c>
    </row>
    <row r="106" spans="7:24">
      <c r="G106" s="72">
        <f t="shared" si="15"/>
        <v>8.25</v>
      </c>
      <c r="H106" s="73">
        <v>99</v>
      </c>
      <c r="I106" s="80">
        <f t="shared" si="21"/>
        <v>89010.505407205623</v>
      </c>
      <c r="J106" s="81">
        <f t="shared" si="22"/>
        <v>4242.6206095630096</v>
      </c>
      <c r="K106" s="81">
        <f t="shared" si="23"/>
        <v>370.87710586335675</v>
      </c>
      <c r="L106" s="81">
        <f t="shared" si="24"/>
        <v>3871.743503699653</v>
      </c>
      <c r="M106" s="84"/>
      <c r="N106" s="82">
        <f t="shared" si="16"/>
        <v>12500</v>
      </c>
      <c r="O106" s="82">
        <f t="shared" si="17"/>
        <v>6000</v>
      </c>
      <c r="P106" s="82">
        <f t="shared" si="25"/>
        <v>6500</v>
      </c>
      <c r="Q106" s="78">
        <f>SUM(P$8:$P106)</f>
        <v>643500</v>
      </c>
      <c r="R106" s="82">
        <f t="shared" si="26"/>
        <v>370.87710586335675</v>
      </c>
      <c r="S106" s="82">
        <f t="shared" si="27"/>
        <v>6129.1228941366426</v>
      </c>
      <c r="T106" s="82">
        <f t="shared" si="18"/>
        <v>178.02101081441123</v>
      </c>
      <c r="U106" s="83">
        <f t="shared" si="28"/>
        <v>3333.3333333333335</v>
      </c>
      <c r="V106" s="82">
        <f t="shared" si="19"/>
        <v>1600</v>
      </c>
      <c r="W106" s="79">
        <f t="shared" si="20"/>
        <v>4035.4004012514033</v>
      </c>
      <c r="X106" s="78">
        <f>SUM($W$8:W106)</f>
        <v>432356.4967333792</v>
      </c>
    </row>
    <row r="107" spans="7:24">
      <c r="G107" s="72">
        <f t="shared" si="15"/>
        <v>8.3333333333333339</v>
      </c>
      <c r="H107" s="73">
        <v>100</v>
      </c>
      <c r="I107" s="80">
        <f t="shared" si="21"/>
        <v>85138.761903505976</v>
      </c>
      <c r="J107" s="81">
        <f t="shared" si="22"/>
        <v>4242.6206095630096</v>
      </c>
      <c r="K107" s="81">
        <f t="shared" si="23"/>
        <v>354.74484126460823</v>
      </c>
      <c r="L107" s="81">
        <f t="shared" si="24"/>
        <v>3887.8757682984015</v>
      </c>
      <c r="M107" s="84"/>
      <c r="N107" s="82">
        <f t="shared" si="16"/>
        <v>12500</v>
      </c>
      <c r="O107" s="82">
        <f t="shared" si="17"/>
        <v>6000</v>
      </c>
      <c r="P107" s="82">
        <f t="shared" si="25"/>
        <v>6500</v>
      </c>
      <c r="Q107" s="78">
        <f>SUM(P$8:$P107)</f>
        <v>650000</v>
      </c>
      <c r="R107" s="82">
        <f t="shared" si="26"/>
        <v>354.74484126460823</v>
      </c>
      <c r="S107" s="82">
        <f t="shared" si="27"/>
        <v>6145.2551587353919</v>
      </c>
      <c r="T107" s="82">
        <f t="shared" si="18"/>
        <v>170.27752380701193</v>
      </c>
      <c r="U107" s="83">
        <f t="shared" si="28"/>
        <v>3333.3333333333335</v>
      </c>
      <c r="V107" s="82">
        <f t="shared" si="19"/>
        <v>1600</v>
      </c>
      <c r="W107" s="79">
        <f t="shared" si="20"/>
        <v>4027.6569142440039</v>
      </c>
      <c r="X107" s="78">
        <f>SUM($W$8:W107)</f>
        <v>436384.1536476232</v>
      </c>
    </row>
    <row r="108" spans="7:24">
      <c r="G108" s="72">
        <f t="shared" si="15"/>
        <v>8.4166666666666661</v>
      </c>
      <c r="H108" s="73">
        <v>101</v>
      </c>
      <c r="I108" s="80">
        <f t="shared" si="21"/>
        <v>81250.886135207576</v>
      </c>
      <c r="J108" s="81">
        <f t="shared" si="22"/>
        <v>4242.6206095630096</v>
      </c>
      <c r="K108" s="81">
        <f t="shared" si="23"/>
        <v>338.54535889669825</v>
      </c>
      <c r="L108" s="81">
        <f t="shared" si="24"/>
        <v>3904.0752506663111</v>
      </c>
      <c r="M108" s="84"/>
      <c r="N108" s="82">
        <f t="shared" si="16"/>
        <v>12500</v>
      </c>
      <c r="O108" s="82">
        <f t="shared" si="17"/>
        <v>6000</v>
      </c>
      <c r="P108" s="82">
        <f t="shared" si="25"/>
        <v>6500</v>
      </c>
      <c r="Q108" s="78">
        <f>SUM(P$8:$P108)</f>
        <v>656500</v>
      </c>
      <c r="R108" s="82">
        <f t="shared" si="26"/>
        <v>338.54535889669825</v>
      </c>
      <c r="S108" s="82">
        <f t="shared" si="27"/>
        <v>6161.4546411033025</v>
      </c>
      <c r="T108" s="82">
        <f t="shared" si="18"/>
        <v>162.50177227041516</v>
      </c>
      <c r="U108" s="83">
        <f t="shared" si="28"/>
        <v>3333.3333333333335</v>
      </c>
      <c r="V108" s="82">
        <f t="shared" si="19"/>
        <v>1600</v>
      </c>
      <c r="W108" s="79">
        <f t="shared" si="20"/>
        <v>4019.8811627074047</v>
      </c>
      <c r="X108" s="78">
        <f>SUM($W$8:W108)</f>
        <v>440404.0348103306</v>
      </c>
    </row>
    <row r="109" spans="7:24">
      <c r="G109" s="72">
        <f t="shared" si="15"/>
        <v>8.5</v>
      </c>
      <c r="H109" s="73">
        <v>102</v>
      </c>
      <c r="I109" s="80">
        <f t="shared" si="21"/>
        <v>77346.810884541264</v>
      </c>
      <c r="J109" s="81">
        <f t="shared" si="22"/>
        <v>4242.6206095630096</v>
      </c>
      <c r="K109" s="81">
        <f t="shared" si="23"/>
        <v>322.27837868558862</v>
      </c>
      <c r="L109" s="81">
        <f t="shared" si="24"/>
        <v>3920.3422308774211</v>
      </c>
      <c r="M109" s="84"/>
      <c r="N109" s="82">
        <f t="shared" si="16"/>
        <v>12500</v>
      </c>
      <c r="O109" s="82">
        <f t="shared" si="17"/>
        <v>6000</v>
      </c>
      <c r="P109" s="82">
        <f t="shared" si="25"/>
        <v>6500</v>
      </c>
      <c r="Q109" s="78">
        <f>SUM(P$8:$P109)</f>
        <v>663000</v>
      </c>
      <c r="R109" s="82">
        <f t="shared" si="26"/>
        <v>322.27837868558862</v>
      </c>
      <c r="S109" s="82">
        <f t="shared" si="27"/>
        <v>6177.7216213144111</v>
      </c>
      <c r="T109" s="82">
        <f t="shared" si="18"/>
        <v>154.69362176908254</v>
      </c>
      <c r="U109" s="83">
        <f t="shared" si="28"/>
        <v>3333.3333333333335</v>
      </c>
      <c r="V109" s="82">
        <f t="shared" si="19"/>
        <v>1600</v>
      </c>
      <c r="W109" s="79">
        <f t="shared" si="20"/>
        <v>4012.0730122060722</v>
      </c>
      <c r="X109" s="78">
        <f>SUM($W$8:W109)</f>
        <v>444416.10782253667</v>
      </c>
    </row>
    <row r="110" spans="7:24">
      <c r="G110" s="72">
        <f t="shared" si="15"/>
        <v>8.5833333333333339</v>
      </c>
      <c r="H110" s="73">
        <v>103</v>
      </c>
      <c r="I110" s="80">
        <f t="shared" si="21"/>
        <v>73426.468653663847</v>
      </c>
      <c r="J110" s="81">
        <f t="shared" si="22"/>
        <v>4242.6206095630096</v>
      </c>
      <c r="K110" s="81">
        <f t="shared" si="23"/>
        <v>305.94361939026601</v>
      </c>
      <c r="L110" s="81">
        <f t="shared" si="24"/>
        <v>3936.6769901727434</v>
      </c>
      <c r="M110" s="84"/>
      <c r="N110" s="82">
        <f t="shared" si="16"/>
        <v>12500</v>
      </c>
      <c r="O110" s="82">
        <f t="shared" si="17"/>
        <v>6000</v>
      </c>
      <c r="P110" s="82">
        <f t="shared" si="25"/>
        <v>6500</v>
      </c>
      <c r="Q110" s="78">
        <f>SUM(P$8:$P110)</f>
        <v>669500</v>
      </c>
      <c r="R110" s="82">
        <f t="shared" si="26"/>
        <v>305.94361939026601</v>
      </c>
      <c r="S110" s="82">
        <f t="shared" si="27"/>
        <v>6194.0563806097343</v>
      </c>
      <c r="T110" s="82">
        <f t="shared" si="18"/>
        <v>146.85293730732766</v>
      </c>
      <c r="U110" s="83">
        <f t="shared" si="28"/>
        <v>3333.3333333333335</v>
      </c>
      <c r="V110" s="82">
        <f t="shared" si="19"/>
        <v>1600</v>
      </c>
      <c r="W110" s="79">
        <f t="shared" si="20"/>
        <v>4004.2323277443193</v>
      </c>
      <c r="X110" s="78">
        <f>SUM($W$8:W110)</f>
        <v>448420.34015028097</v>
      </c>
    </row>
    <row r="111" spans="7:24">
      <c r="G111" s="72">
        <f t="shared" si="15"/>
        <v>8.6666666666666661</v>
      </c>
      <c r="H111" s="73">
        <v>104</v>
      </c>
      <c r="I111" s="80">
        <f t="shared" si="21"/>
        <v>69489.791663491109</v>
      </c>
      <c r="J111" s="81">
        <f t="shared" si="22"/>
        <v>4242.6206095630096</v>
      </c>
      <c r="K111" s="81">
        <f t="shared" si="23"/>
        <v>289.54079859787964</v>
      </c>
      <c r="L111" s="81">
        <f t="shared" si="24"/>
        <v>3953.07981096513</v>
      </c>
      <c r="M111" s="84"/>
      <c r="N111" s="82">
        <f t="shared" si="16"/>
        <v>12500</v>
      </c>
      <c r="O111" s="82">
        <f t="shared" si="17"/>
        <v>6000</v>
      </c>
      <c r="P111" s="82">
        <f t="shared" si="25"/>
        <v>6500</v>
      </c>
      <c r="Q111" s="78">
        <f>SUM(P$8:$P111)</f>
        <v>676000</v>
      </c>
      <c r="R111" s="82">
        <f t="shared" si="26"/>
        <v>289.54079859787964</v>
      </c>
      <c r="S111" s="82">
        <f t="shared" si="27"/>
        <v>6210.45920140212</v>
      </c>
      <c r="T111" s="82">
        <f t="shared" si="18"/>
        <v>138.97958332698224</v>
      </c>
      <c r="U111" s="83">
        <f t="shared" si="28"/>
        <v>3333.3333333333335</v>
      </c>
      <c r="V111" s="82">
        <f t="shared" si="19"/>
        <v>1600</v>
      </c>
      <c r="W111" s="79">
        <f t="shared" si="20"/>
        <v>3996.3589737639722</v>
      </c>
      <c r="X111" s="78">
        <f>SUM($W$8:W111)</f>
        <v>452416.69912404497</v>
      </c>
    </row>
    <row r="112" spans="7:24">
      <c r="G112" s="72">
        <f t="shared" si="15"/>
        <v>8.75</v>
      </c>
      <c r="H112" s="73">
        <v>105</v>
      </c>
      <c r="I112" s="80">
        <f t="shared" si="21"/>
        <v>65536.711852525972</v>
      </c>
      <c r="J112" s="81">
        <f t="shared" si="22"/>
        <v>4242.6206095630096</v>
      </c>
      <c r="K112" s="81">
        <f t="shared" si="23"/>
        <v>273.0696327188582</v>
      </c>
      <c r="L112" s="81">
        <f t="shared" si="24"/>
        <v>3969.5509768441516</v>
      </c>
      <c r="M112" s="84"/>
      <c r="N112" s="82">
        <f t="shared" si="16"/>
        <v>12500</v>
      </c>
      <c r="O112" s="82">
        <f t="shared" si="17"/>
        <v>6000</v>
      </c>
      <c r="P112" s="82">
        <f t="shared" si="25"/>
        <v>6500</v>
      </c>
      <c r="Q112" s="78">
        <f>SUM(P$8:$P112)</f>
        <v>682500</v>
      </c>
      <c r="R112" s="82">
        <f t="shared" si="26"/>
        <v>273.0696327188582</v>
      </c>
      <c r="S112" s="82">
        <f t="shared" si="27"/>
        <v>6226.930367281142</v>
      </c>
      <c r="T112" s="82">
        <f t="shared" si="18"/>
        <v>131.07342370505194</v>
      </c>
      <c r="U112" s="83">
        <f t="shared" si="28"/>
        <v>3333.3333333333335</v>
      </c>
      <c r="V112" s="82">
        <f t="shared" si="19"/>
        <v>1600</v>
      </c>
      <c r="W112" s="79">
        <f t="shared" si="20"/>
        <v>3988.4528141420433</v>
      </c>
      <c r="X112" s="78">
        <f>SUM($W$8:W112)</f>
        <v>456405.15193818702</v>
      </c>
    </row>
    <row r="113" spans="4:24">
      <c r="G113" s="72">
        <f t="shared" si="15"/>
        <v>8.8333333333333339</v>
      </c>
      <c r="H113" s="73">
        <v>106</v>
      </c>
      <c r="I113" s="80">
        <f t="shared" si="21"/>
        <v>61567.160875681817</v>
      </c>
      <c r="J113" s="81">
        <f t="shared" si="22"/>
        <v>4242.6206095630096</v>
      </c>
      <c r="K113" s="81">
        <f t="shared" si="23"/>
        <v>256.52983698200757</v>
      </c>
      <c r="L113" s="81">
        <f t="shared" si="24"/>
        <v>3986.0907725810021</v>
      </c>
      <c r="M113" s="84"/>
      <c r="N113" s="82">
        <f t="shared" si="16"/>
        <v>12500</v>
      </c>
      <c r="O113" s="82">
        <f t="shared" si="17"/>
        <v>6000</v>
      </c>
      <c r="P113" s="82">
        <f t="shared" si="25"/>
        <v>6500</v>
      </c>
      <c r="Q113" s="78">
        <f>SUM(P$8:$P113)</f>
        <v>689000</v>
      </c>
      <c r="R113" s="82">
        <f t="shared" si="26"/>
        <v>256.52983698200757</v>
      </c>
      <c r="S113" s="82">
        <f t="shared" si="27"/>
        <v>6243.4701630179916</v>
      </c>
      <c r="T113" s="82">
        <f t="shared" si="18"/>
        <v>123.13432175136363</v>
      </c>
      <c r="U113" s="83">
        <f t="shared" si="28"/>
        <v>3333.3333333333335</v>
      </c>
      <c r="V113" s="82">
        <f t="shared" si="19"/>
        <v>1600</v>
      </c>
      <c r="W113" s="79">
        <f t="shared" si="20"/>
        <v>3980.5137121883545</v>
      </c>
      <c r="X113" s="78">
        <f>SUM($W$8:W113)</f>
        <v>460385.66565037536</v>
      </c>
    </row>
    <row r="114" spans="4:24">
      <c r="G114" s="72">
        <f t="shared" si="15"/>
        <v>8.9166666666666661</v>
      </c>
      <c r="H114" s="73">
        <v>107</v>
      </c>
      <c r="I114" s="80">
        <f t="shared" si="21"/>
        <v>57581.070103100814</v>
      </c>
      <c r="J114" s="81">
        <f t="shared" si="22"/>
        <v>4242.6206095630096</v>
      </c>
      <c r="K114" s="81">
        <f t="shared" si="23"/>
        <v>239.92112542958671</v>
      </c>
      <c r="L114" s="81">
        <f t="shared" si="24"/>
        <v>4002.6994841334226</v>
      </c>
      <c r="M114" s="84"/>
      <c r="N114" s="82">
        <f t="shared" si="16"/>
        <v>12500</v>
      </c>
      <c r="O114" s="82">
        <f t="shared" si="17"/>
        <v>6000</v>
      </c>
      <c r="P114" s="82">
        <f t="shared" si="25"/>
        <v>6500</v>
      </c>
      <c r="Q114" s="78">
        <f>SUM(P$8:$P114)</f>
        <v>695500</v>
      </c>
      <c r="R114" s="82">
        <f t="shared" si="26"/>
        <v>239.92112542958671</v>
      </c>
      <c r="S114" s="82">
        <f t="shared" si="27"/>
        <v>6260.078874570414</v>
      </c>
      <c r="T114" s="82">
        <f t="shared" si="18"/>
        <v>115.16214020620161</v>
      </c>
      <c r="U114" s="83">
        <f t="shared" si="28"/>
        <v>3333.3333333333335</v>
      </c>
      <c r="V114" s="82">
        <f t="shared" si="19"/>
        <v>1600</v>
      </c>
      <c r="W114" s="79">
        <f t="shared" si="20"/>
        <v>3972.5415306431914</v>
      </c>
      <c r="X114" s="78">
        <f>SUM($W$8:W114)</f>
        <v>464358.20718101854</v>
      </c>
    </row>
    <row r="115" spans="4:24">
      <c r="G115" s="72">
        <f t="shared" si="15"/>
        <v>9</v>
      </c>
      <c r="H115" s="73">
        <v>108</v>
      </c>
      <c r="I115" s="80">
        <f t="shared" si="21"/>
        <v>53578.37061896739</v>
      </c>
      <c r="J115" s="81">
        <f t="shared" si="22"/>
        <v>4242.6206095630096</v>
      </c>
      <c r="K115" s="81">
        <f t="shared" si="23"/>
        <v>223.24321091236413</v>
      </c>
      <c r="L115" s="81">
        <f t="shared" si="24"/>
        <v>4019.3773986506453</v>
      </c>
      <c r="M115" s="84"/>
      <c r="N115" s="82">
        <f t="shared" si="16"/>
        <v>12500</v>
      </c>
      <c r="O115" s="82">
        <f t="shared" si="17"/>
        <v>6000</v>
      </c>
      <c r="P115" s="82">
        <f t="shared" si="25"/>
        <v>6500</v>
      </c>
      <c r="Q115" s="78">
        <f>SUM(P$8:$P115)</f>
        <v>702000</v>
      </c>
      <c r="R115" s="82">
        <f t="shared" si="26"/>
        <v>223.24321091236413</v>
      </c>
      <c r="S115" s="82">
        <f t="shared" si="27"/>
        <v>6276.7567890876362</v>
      </c>
      <c r="T115" s="82">
        <f t="shared" si="18"/>
        <v>107.15674123793478</v>
      </c>
      <c r="U115" s="83">
        <f t="shared" si="28"/>
        <v>3333.3333333333335</v>
      </c>
      <c r="V115" s="82">
        <f t="shared" si="19"/>
        <v>1600</v>
      </c>
      <c r="W115" s="79">
        <f t="shared" si="20"/>
        <v>3964.5361316749259</v>
      </c>
      <c r="X115" s="78">
        <f>SUM($W$8:W115)</f>
        <v>468322.74331269349</v>
      </c>
    </row>
    <row r="116" spans="4:24">
      <c r="G116" s="72">
        <f t="shared" si="15"/>
        <v>9.0833333333333339</v>
      </c>
      <c r="H116" s="73">
        <v>109</v>
      </c>
      <c r="I116" s="80">
        <f t="shared" si="21"/>
        <v>49558.993220316748</v>
      </c>
      <c r="J116" s="81">
        <f t="shared" si="22"/>
        <v>4242.6206095630096</v>
      </c>
      <c r="K116" s="81">
        <f t="shared" si="23"/>
        <v>206.49580508465311</v>
      </c>
      <c r="L116" s="81">
        <f t="shared" si="24"/>
        <v>4036.1248044783565</v>
      </c>
      <c r="M116" s="84"/>
      <c r="N116" s="82">
        <f t="shared" si="16"/>
        <v>12500</v>
      </c>
      <c r="O116" s="82">
        <f t="shared" si="17"/>
        <v>6000</v>
      </c>
      <c r="P116" s="82">
        <f t="shared" si="25"/>
        <v>6500</v>
      </c>
      <c r="Q116" s="78">
        <f>SUM(P$8:$P116)</f>
        <v>708500</v>
      </c>
      <c r="R116" s="82">
        <f t="shared" si="26"/>
        <v>206.49580508465311</v>
      </c>
      <c r="S116" s="82">
        <f t="shared" si="27"/>
        <v>6293.5041949153474</v>
      </c>
      <c r="T116" s="82">
        <f t="shared" si="18"/>
        <v>99.117986440633487</v>
      </c>
      <c r="U116" s="83">
        <f t="shared" si="28"/>
        <v>3333.3333333333335</v>
      </c>
      <c r="V116" s="82">
        <f t="shared" si="19"/>
        <v>1600</v>
      </c>
      <c r="W116" s="79">
        <f t="shared" si="20"/>
        <v>3956.4973768776235</v>
      </c>
      <c r="X116" s="78">
        <f>SUM($W$8:W116)</f>
        <v>472279.24068957113</v>
      </c>
    </row>
    <row r="117" spans="4:24">
      <c r="G117" s="72">
        <f t="shared" si="15"/>
        <v>9.1666666666666661</v>
      </c>
      <c r="H117" s="73">
        <v>110</v>
      </c>
      <c r="I117" s="80">
        <f t="shared" si="21"/>
        <v>45522.868415838391</v>
      </c>
      <c r="J117" s="81">
        <f t="shared" si="22"/>
        <v>4242.6206095630096</v>
      </c>
      <c r="K117" s="81">
        <f t="shared" si="23"/>
        <v>189.67861839932664</v>
      </c>
      <c r="L117" s="81">
        <f t="shared" si="24"/>
        <v>4052.9419911636828</v>
      </c>
      <c r="M117" s="84"/>
      <c r="N117" s="82">
        <f t="shared" si="16"/>
        <v>12500</v>
      </c>
      <c r="O117" s="82">
        <f t="shared" si="17"/>
        <v>6000</v>
      </c>
      <c r="P117" s="82">
        <f t="shared" si="25"/>
        <v>6500</v>
      </c>
      <c r="Q117" s="78">
        <f>SUM(P$8:$P117)</f>
        <v>715000</v>
      </c>
      <c r="R117" s="82">
        <f t="shared" si="26"/>
        <v>189.67861839932664</v>
      </c>
      <c r="S117" s="82">
        <f t="shared" si="27"/>
        <v>6310.3213816006737</v>
      </c>
      <c r="T117" s="82">
        <f t="shared" si="18"/>
        <v>91.045736831676777</v>
      </c>
      <c r="U117" s="83">
        <f t="shared" si="28"/>
        <v>3333.3333333333335</v>
      </c>
      <c r="V117" s="82">
        <f t="shared" si="19"/>
        <v>1600</v>
      </c>
      <c r="W117" s="79">
        <f t="shared" si="20"/>
        <v>3948.4251272686679</v>
      </c>
      <c r="X117" s="78">
        <f>SUM($W$8:W117)</f>
        <v>476227.66581683978</v>
      </c>
    </row>
    <row r="118" spans="4:24">
      <c r="G118" s="72">
        <f t="shared" si="15"/>
        <v>9.25</v>
      </c>
      <c r="H118" s="73">
        <v>111</v>
      </c>
      <c r="I118" s="80">
        <f t="shared" si="21"/>
        <v>41469.926424674712</v>
      </c>
      <c r="J118" s="81">
        <f t="shared" si="22"/>
        <v>4242.6206095630096</v>
      </c>
      <c r="K118" s="81">
        <f t="shared" si="23"/>
        <v>172.7913601028113</v>
      </c>
      <c r="L118" s="81">
        <f t="shared" si="24"/>
        <v>4069.8292494601983</v>
      </c>
      <c r="M118" s="84"/>
      <c r="N118" s="82">
        <f t="shared" si="16"/>
        <v>12500</v>
      </c>
      <c r="O118" s="82">
        <f t="shared" si="17"/>
        <v>6000</v>
      </c>
      <c r="P118" s="82">
        <f t="shared" si="25"/>
        <v>6500</v>
      </c>
      <c r="Q118" s="78">
        <f>SUM(P$8:$P118)</f>
        <v>721500</v>
      </c>
      <c r="R118" s="82">
        <f t="shared" si="26"/>
        <v>172.7913601028113</v>
      </c>
      <c r="S118" s="82">
        <f t="shared" si="27"/>
        <v>6327.2086398971878</v>
      </c>
      <c r="T118" s="82">
        <f t="shared" si="18"/>
        <v>82.939852849349421</v>
      </c>
      <c r="U118" s="83">
        <f t="shared" si="28"/>
        <v>3333.3333333333335</v>
      </c>
      <c r="V118" s="82">
        <f t="shared" si="19"/>
        <v>1600</v>
      </c>
      <c r="W118" s="79">
        <f t="shared" si="20"/>
        <v>3940.3192432863407</v>
      </c>
      <c r="X118" s="78">
        <f>SUM($W$8:W118)</f>
        <v>480167.98506012611</v>
      </c>
    </row>
    <row r="119" spans="4:24">
      <c r="G119" s="72">
        <f t="shared" si="15"/>
        <v>9.3333333333333339</v>
      </c>
      <c r="H119" s="73">
        <v>112</v>
      </c>
      <c r="I119" s="80">
        <f t="shared" si="21"/>
        <v>37400.097175214512</v>
      </c>
      <c r="J119" s="81">
        <f t="shared" si="22"/>
        <v>4242.6206095630096</v>
      </c>
      <c r="K119" s="81">
        <f t="shared" si="23"/>
        <v>155.83373823006048</v>
      </c>
      <c r="L119" s="81">
        <f t="shared" si="24"/>
        <v>4086.786871332949</v>
      </c>
      <c r="M119" s="84"/>
      <c r="N119" s="82">
        <f t="shared" si="16"/>
        <v>12500</v>
      </c>
      <c r="O119" s="82">
        <f t="shared" si="17"/>
        <v>6000</v>
      </c>
      <c r="P119" s="82">
        <f t="shared" si="25"/>
        <v>6500</v>
      </c>
      <c r="Q119" s="78">
        <f>SUM(P$8:$P119)</f>
        <v>728000</v>
      </c>
      <c r="R119" s="82">
        <f t="shared" si="26"/>
        <v>155.83373823006048</v>
      </c>
      <c r="S119" s="82">
        <f t="shared" si="27"/>
        <v>6344.1662617699403</v>
      </c>
      <c r="T119" s="82">
        <f t="shared" si="18"/>
        <v>74.800194350429024</v>
      </c>
      <c r="U119" s="83">
        <f t="shared" si="28"/>
        <v>3333.3333333333335</v>
      </c>
      <c r="V119" s="82">
        <f t="shared" si="19"/>
        <v>1600</v>
      </c>
      <c r="W119" s="79">
        <f t="shared" si="20"/>
        <v>3932.1795847874191</v>
      </c>
      <c r="X119" s="78">
        <f>SUM($W$8:W119)</f>
        <v>484100.16464491352</v>
      </c>
    </row>
    <row r="120" spans="4:24">
      <c r="G120" s="72">
        <f t="shared" si="15"/>
        <v>9.4166666666666661</v>
      </c>
      <c r="H120" s="73">
        <v>113</v>
      </c>
      <c r="I120" s="80">
        <f t="shared" si="21"/>
        <v>33313.310303881561</v>
      </c>
      <c r="J120" s="81">
        <f t="shared" si="22"/>
        <v>4242.6206095630096</v>
      </c>
      <c r="K120" s="81">
        <f t="shared" si="23"/>
        <v>138.80545959950649</v>
      </c>
      <c r="L120" s="81">
        <f t="shared" si="24"/>
        <v>4103.8151499635032</v>
      </c>
      <c r="M120" s="84"/>
      <c r="N120" s="82">
        <f t="shared" si="16"/>
        <v>12500</v>
      </c>
      <c r="O120" s="82">
        <f t="shared" si="17"/>
        <v>6000</v>
      </c>
      <c r="P120" s="82">
        <f t="shared" si="25"/>
        <v>6500</v>
      </c>
      <c r="Q120" s="78">
        <f>SUM(P$8:$P120)</f>
        <v>734500</v>
      </c>
      <c r="R120" s="82">
        <f t="shared" si="26"/>
        <v>138.80545959950649</v>
      </c>
      <c r="S120" s="82">
        <f t="shared" si="27"/>
        <v>6361.1945404004928</v>
      </c>
      <c r="T120" s="82">
        <f t="shared" si="18"/>
        <v>66.626620607763115</v>
      </c>
      <c r="U120" s="83">
        <f t="shared" si="28"/>
        <v>3333.3333333333335</v>
      </c>
      <c r="V120" s="82">
        <f t="shared" si="19"/>
        <v>1600</v>
      </c>
      <c r="W120" s="79">
        <f t="shared" si="20"/>
        <v>3924.0060110447539</v>
      </c>
      <c r="X120" s="78">
        <f>SUM($W$8:W120)</f>
        <v>488024.1706559583</v>
      </c>
    </row>
    <row r="121" spans="4:24">
      <c r="G121" s="72">
        <f t="shared" si="15"/>
        <v>9.5</v>
      </c>
      <c r="H121" s="73">
        <v>114</v>
      </c>
      <c r="I121" s="80">
        <f t="shared" si="21"/>
        <v>29209.495153918058</v>
      </c>
      <c r="J121" s="81">
        <f t="shared" si="22"/>
        <v>4242.6206095630096</v>
      </c>
      <c r="K121" s="81">
        <f t="shared" si="23"/>
        <v>121.7062298079919</v>
      </c>
      <c r="L121" s="81">
        <f t="shared" si="24"/>
        <v>4120.9143797550178</v>
      </c>
      <c r="M121" s="84"/>
      <c r="N121" s="82">
        <f t="shared" si="16"/>
        <v>12500</v>
      </c>
      <c r="O121" s="82">
        <f t="shared" si="17"/>
        <v>6000</v>
      </c>
      <c r="P121" s="82">
        <f t="shared" si="25"/>
        <v>6500</v>
      </c>
      <c r="Q121" s="78">
        <f>SUM(P$8:$P121)</f>
        <v>741000</v>
      </c>
      <c r="R121" s="82">
        <f t="shared" si="26"/>
        <v>121.7062298079919</v>
      </c>
      <c r="S121" s="82">
        <f t="shared" si="27"/>
        <v>6378.2937701920073</v>
      </c>
      <c r="T121" s="82">
        <f t="shared" si="18"/>
        <v>58.418990307836111</v>
      </c>
      <c r="U121" s="83">
        <f t="shared" si="28"/>
        <v>3333.3333333333335</v>
      </c>
      <c r="V121" s="82">
        <f t="shared" si="19"/>
        <v>1600</v>
      </c>
      <c r="W121" s="79">
        <f t="shared" si="20"/>
        <v>3915.7983807448272</v>
      </c>
      <c r="X121" s="78">
        <f>SUM($W$8:W121)</f>
        <v>491939.96903670311</v>
      </c>
    </row>
    <row r="122" spans="4:24">
      <c r="G122" s="72">
        <f t="shared" si="15"/>
        <v>9.5833333333333339</v>
      </c>
      <c r="H122" s="73">
        <v>115</v>
      </c>
      <c r="I122" s="80">
        <f t="shared" si="21"/>
        <v>25088.580774163041</v>
      </c>
      <c r="J122" s="81">
        <f t="shared" si="22"/>
        <v>4242.6206095630096</v>
      </c>
      <c r="K122" s="81">
        <f t="shared" si="23"/>
        <v>104.53575322567934</v>
      </c>
      <c r="L122" s="81">
        <f t="shared" si="24"/>
        <v>4138.0848563373302</v>
      </c>
      <c r="M122" s="84"/>
      <c r="N122" s="82">
        <f t="shared" si="16"/>
        <v>12500</v>
      </c>
      <c r="O122" s="82">
        <f t="shared" si="17"/>
        <v>6000</v>
      </c>
      <c r="P122" s="82">
        <f t="shared" si="25"/>
        <v>6500</v>
      </c>
      <c r="Q122" s="78">
        <f>SUM(P$8:$P122)</f>
        <v>747500</v>
      </c>
      <c r="R122" s="82">
        <f t="shared" si="26"/>
        <v>104.53575322567934</v>
      </c>
      <c r="S122" s="82">
        <f t="shared" si="27"/>
        <v>6395.4642467743215</v>
      </c>
      <c r="T122" s="82">
        <f t="shared" si="18"/>
        <v>50.177161548326083</v>
      </c>
      <c r="U122" s="83">
        <f t="shared" si="28"/>
        <v>3333.3333333333335</v>
      </c>
      <c r="V122" s="82">
        <f t="shared" si="19"/>
        <v>1600</v>
      </c>
      <c r="W122" s="79">
        <f t="shared" si="20"/>
        <v>3907.5565519853162</v>
      </c>
      <c r="X122" s="78">
        <f>SUM($W$8:W122)</f>
        <v>495847.52558868844</v>
      </c>
    </row>
    <row r="123" spans="4:24">
      <c r="G123" s="72">
        <f t="shared" si="15"/>
        <v>9.6666666666666661</v>
      </c>
      <c r="H123" s="73">
        <v>116</v>
      </c>
      <c r="I123" s="80">
        <f t="shared" si="21"/>
        <v>20950.495917825712</v>
      </c>
      <c r="J123" s="81">
        <f t="shared" si="22"/>
        <v>4242.6206095630096</v>
      </c>
      <c r="K123" s="81">
        <f t="shared" si="23"/>
        <v>87.29373299094047</v>
      </c>
      <c r="L123" s="81">
        <f t="shared" si="24"/>
        <v>4155.3268765720695</v>
      </c>
      <c r="M123" s="84"/>
      <c r="N123" s="82">
        <f t="shared" si="16"/>
        <v>12500</v>
      </c>
      <c r="O123" s="82">
        <f t="shared" si="17"/>
        <v>6000</v>
      </c>
      <c r="P123" s="82">
        <f t="shared" si="25"/>
        <v>6500</v>
      </c>
      <c r="Q123" s="78">
        <f>SUM(P$8:$P123)</f>
        <v>754000</v>
      </c>
      <c r="R123" s="82">
        <f t="shared" si="26"/>
        <v>87.29373299094047</v>
      </c>
      <c r="S123" s="82">
        <f t="shared" si="27"/>
        <v>6412.70626700906</v>
      </c>
      <c r="T123" s="82">
        <f t="shared" si="18"/>
        <v>41.900991835651425</v>
      </c>
      <c r="U123" s="83">
        <f t="shared" si="28"/>
        <v>3333.3333333333335</v>
      </c>
      <c r="V123" s="82">
        <f t="shared" si="19"/>
        <v>1600</v>
      </c>
      <c r="W123" s="79">
        <f t="shared" si="20"/>
        <v>3899.2803822726419</v>
      </c>
      <c r="X123" s="78">
        <f>SUM($W$8:W123)</f>
        <v>499746.80597096111</v>
      </c>
    </row>
    <row r="124" spans="4:24">
      <c r="G124" s="72">
        <f t="shared" si="15"/>
        <v>9.75</v>
      </c>
      <c r="H124" s="73">
        <v>117</v>
      </c>
      <c r="I124" s="80">
        <f t="shared" si="21"/>
        <v>16795.169041253641</v>
      </c>
      <c r="J124" s="81">
        <f t="shared" si="22"/>
        <v>4242.6206095630096</v>
      </c>
      <c r="K124" s="81">
        <f t="shared" si="23"/>
        <v>69.979871005223501</v>
      </c>
      <c r="L124" s="81">
        <f t="shared" si="24"/>
        <v>4172.6407385577859</v>
      </c>
      <c r="M124" s="84"/>
      <c r="N124" s="82">
        <f t="shared" si="16"/>
        <v>12500</v>
      </c>
      <c r="O124" s="82">
        <f t="shared" si="17"/>
        <v>6000</v>
      </c>
      <c r="P124" s="82">
        <f t="shared" si="25"/>
        <v>6500</v>
      </c>
      <c r="Q124" s="78">
        <f>SUM(P$8:$P124)</f>
        <v>760500</v>
      </c>
      <c r="R124" s="82">
        <f t="shared" si="26"/>
        <v>69.979871005223501</v>
      </c>
      <c r="S124" s="82">
        <f t="shared" si="27"/>
        <v>6430.0201289947763</v>
      </c>
      <c r="T124" s="82">
        <f t="shared" si="18"/>
        <v>33.59033808250728</v>
      </c>
      <c r="U124" s="83">
        <f t="shared" si="28"/>
        <v>3333.3333333333335</v>
      </c>
      <c r="V124" s="82">
        <f t="shared" si="19"/>
        <v>1600</v>
      </c>
      <c r="W124" s="79">
        <f t="shared" si="20"/>
        <v>3890.9697285194979</v>
      </c>
      <c r="X124" s="78">
        <f>SUM($W$8:W124)</f>
        <v>503637.77569948061</v>
      </c>
    </row>
    <row r="125" spans="4:24">
      <c r="G125" s="72">
        <f t="shared" si="15"/>
        <v>9.8333333333333339</v>
      </c>
      <c r="H125" s="73">
        <v>118</v>
      </c>
      <c r="I125" s="80">
        <f t="shared" si="21"/>
        <v>12622.528302695855</v>
      </c>
      <c r="J125" s="81">
        <f t="shared" si="22"/>
        <v>4242.6206095630096</v>
      </c>
      <c r="K125" s="81">
        <f t="shared" si="23"/>
        <v>52.593867927899396</v>
      </c>
      <c r="L125" s="81">
        <f t="shared" si="24"/>
        <v>4190.0267416351098</v>
      </c>
      <c r="M125" s="84"/>
      <c r="N125" s="82">
        <f t="shared" si="16"/>
        <v>12500</v>
      </c>
      <c r="O125" s="82">
        <f t="shared" si="17"/>
        <v>6000</v>
      </c>
      <c r="P125" s="82">
        <f t="shared" si="25"/>
        <v>6500</v>
      </c>
      <c r="Q125" s="78">
        <f>SUM(P$8:$P125)</f>
        <v>767000</v>
      </c>
      <c r="R125" s="82">
        <f t="shared" si="26"/>
        <v>52.593867927899396</v>
      </c>
      <c r="S125" s="82">
        <f t="shared" si="27"/>
        <v>6447.4061320721012</v>
      </c>
      <c r="T125" s="82">
        <f t="shared" si="18"/>
        <v>25.24505660539171</v>
      </c>
      <c r="U125" s="83">
        <f t="shared" si="28"/>
        <v>3333.3333333333335</v>
      </c>
      <c r="V125" s="82">
        <f t="shared" si="19"/>
        <v>1600</v>
      </c>
      <c r="W125" s="79">
        <f t="shared" si="20"/>
        <v>3882.6244470423826</v>
      </c>
      <c r="X125" s="78">
        <f>SUM($W$8:W125)</f>
        <v>507520.40014652297</v>
      </c>
    </row>
    <row r="126" spans="4:24">
      <c r="G126" s="72">
        <f t="shared" si="15"/>
        <v>9.9166666666666661</v>
      </c>
      <c r="H126" s="73">
        <v>119</v>
      </c>
      <c r="I126" s="80">
        <f t="shared" si="21"/>
        <v>8432.5015610607443</v>
      </c>
      <c r="J126" s="81">
        <f t="shared" si="22"/>
        <v>4242.6206095630096</v>
      </c>
      <c r="K126" s="81">
        <f t="shared" si="23"/>
        <v>35.135423171086437</v>
      </c>
      <c r="L126" s="81">
        <f t="shared" si="24"/>
        <v>4207.485186391923</v>
      </c>
      <c r="M126" s="84"/>
      <c r="N126" s="82">
        <f t="shared" si="16"/>
        <v>12500</v>
      </c>
      <c r="O126" s="82">
        <f t="shared" si="17"/>
        <v>6000</v>
      </c>
      <c r="P126" s="82">
        <f t="shared" si="25"/>
        <v>6500</v>
      </c>
      <c r="Q126" s="78">
        <f>SUM(P$8:$P126)</f>
        <v>773500</v>
      </c>
      <c r="R126" s="82">
        <f t="shared" si="26"/>
        <v>35.135423171086437</v>
      </c>
      <c r="S126" s="82">
        <f t="shared" si="27"/>
        <v>6464.8645768289134</v>
      </c>
      <c r="T126" s="82">
        <f t="shared" si="18"/>
        <v>16.86500312212149</v>
      </c>
      <c r="U126" s="83">
        <f t="shared" si="28"/>
        <v>3333.3333333333335</v>
      </c>
      <c r="V126" s="82">
        <f t="shared" si="19"/>
        <v>1600</v>
      </c>
      <c r="W126" s="79">
        <f t="shared" si="20"/>
        <v>3874.2443935591127</v>
      </c>
      <c r="X126" s="78">
        <f>SUM($W$8:W126)</f>
        <v>511394.64454008208</v>
      </c>
    </row>
    <row r="127" spans="4:24">
      <c r="G127" s="72">
        <f t="shared" si="15"/>
        <v>10</v>
      </c>
      <c r="H127" s="73">
        <v>120</v>
      </c>
      <c r="I127" s="80">
        <f t="shared" si="21"/>
        <v>4225.0163746688213</v>
      </c>
      <c r="J127" s="81">
        <f t="shared" si="22"/>
        <v>4242.6206095630096</v>
      </c>
      <c r="K127" s="81">
        <f t="shared" si="23"/>
        <v>17.604234894453423</v>
      </c>
      <c r="L127" s="81">
        <f t="shared" si="24"/>
        <v>4225.0163746685557</v>
      </c>
      <c r="M127" s="84"/>
      <c r="N127" s="82">
        <f t="shared" si="16"/>
        <v>12500</v>
      </c>
      <c r="O127" s="82">
        <f t="shared" si="17"/>
        <v>6000</v>
      </c>
      <c r="P127" s="82">
        <f t="shared" si="25"/>
        <v>6500</v>
      </c>
      <c r="Q127" s="78">
        <f>SUM(P$8:$P127)</f>
        <v>780000</v>
      </c>
      <c r="R127" s="82">
        <f t="shared" si="26"/>
        <v>17.604234894453423</v>
      </c>
      <c r="S127" s="82">
        <f t="shared" si="27"/>
        <v>6482.3957651055462</v>
      </c>
      <c r="T127" s="82">
        <f t="shared" si="18"/>
        <v>8.4500327493376428</v>
      </c>
      <c r="U127" s="83">
        <f t="shared" si="28"/>
        <v>3333.3333333333335</v>
      </c>
      <c r="V127" s="82">
        <f t="shared" si="19"/>
        <v>1600</v>
      </c>
      <c r="W127" s="79">
        <f t="shared" si="20"/>
        <v>3865.8294231863283</v>
      </c>
      <c r="X127" s="78">
        <f>SUM($W$8:W127)</f>
        <v>515260.47396326839</v>
      </c>
    </row>
    <row r="128" spans="4:24">
      <c r="D128" s="36"/>
      <c r="G128" s="72" t="str">
        <f t="shared" si="15"/>
        <v/>
      </c>
      <c r="H128" s="73">
        <v>121</v>
      </c>
      <c r="I128" s="80">
        <f t="shared" si="21"/>
        <v>2.6557245291769505E-10</v>
      </c>
      <c r="J128" s="81">
        <f t="shared" si="22"/>
        <v>0</v>
      </c>
      <c r="K128" s="81">
        <f t="shared" si="23"/>
        <v>1.1065518871570626E-12</v>
      </c>
      <c r="L128" s="81">
        <f t="shared" si="24"/>
        <v>-1.1065518871570626E-12</v>
      </c>
      <c r="M128" s="84"/>
      <c r="N128" s="82">
        <f t="shared" si="16"/>
        <v>0</v>
      </c>
      <c r="O128" s="82">
        <f t="shared" si="17"/>
        <v>0</v>
      </c>
      <c r="P128" s="82">
        <f t="shared" si="25"/>
        <v>0</v>
      </c>
      <c r="Q128" s="78">
        <f>SUM(P$8:$P128)</f>
        <v>780000</v>
      </c>
      <c r="R128" s="82">
        <f t="shared" si="26"/>
        <v>1.1065518871570626E-12</v>
      </c>
      <c r="S128" s="82">
        <f t="shared" si="27"/>
        <v>-1.1065518871570626E-12</v>
      </c>
      <c r="T128" s="82">
        <f t="shared" si="18"/>
        <v>5.3114490583539006E-13</v>
      </c>
      <c r="U128" s="83">
        <f t="shared" si="28"/>
        <v>0</v>
      </c>
      <c r="V128" s="82">
        <f t="shared" si="19"/>
        <v>0</v>
      </c>
      <c r="W128" s="79">
        <f t="shared" si="20"/>
        <v>5.3114490583539006E-13</v>
      </c>
      <c r="X128" s="78">
        <f>SUM($W$8:W128)</f>
        <v>515260.47396326839</v>
      </c>
    </row>
    <row r="129" spans="7:24">
      <c r="G129" s="72" t="str">
        <f t="shared" si="15"/>
        <v/>
      </c>
      <c r="H129" s="73">
        <v>122</v>
      </c>
      <c r="I129" s="80" t="str">
        <f t="shared" si="21"/>
        <v/>
      </c>
      <c r="J129" s="81" t="str">
        <f t="shared" si="22"/>
        <v/>
      </c>
      <c r="K129" s="81" t="str">
        <f t="shared" si="23"/>
        <v/>
      </c>
      <c r="L129" s="81" t="str">
        <f t="shared" si="24"/>
        <v/>
      </c>
      <c r="M129" s="84"/>
      <c r="N129" s="82" t="str">
        <f t="shared" si="16"/>
        <v/>
      </c>
      <c r="O129" s="82" t="str">
        <f t="shared" si="17"/>
        <v/>
      </c>
      <c r="P129" s="82" t="str">
        <f t="shared" si="25"/>
        <v/>
      </c>
      <c r="Q129" s="78">
        <f>SUM(P$8:$P129)</f>
        <v>780000</v>
      </c>
      <c r="R129" s="82" t="str">
        <f t="shared" si="26"/>
        <v/>
      </c>
      <c r="S129" s="82" t="str">
        <f t="shared" si="27"/>
        <v/>
      </c>
      <c r="T129" s="82" t="str">
        <f t="shared" si="18"/>
        <v/>
      </c>
      <c r="U129" s="83" t="str">
        <f t="shared" si="28"/>
        <v/>
      </c>
      <c r="V129" s="82" t="str">
        <f t="shared" si="19"/>
        <v/>
      </c>
      <c r="W129" s="79" t="e">
        <f t="shared" si="20"/>
        <v>#VALUE!</v>
      </c>
      <c r="X129" s="78" t="e">
        <f>SUM($W$8:W129)</f>
        <v>#VALUE!</v>
      </c>
    </row>
    <row r="130" spans="7:24">
      <c r="G130" s="72" t="str">
        <f t="shared" si="15"/>
        <v/>
      </c>
      <c r="H130" s="73">
        <v>123</v>
      </c>
      <c r="I130" s="80" t="str">
        <f t="shared" si="21"/>
        <v/>
      </c>
      <c r="J130" s="81" t="str">
        <f t="shared" si="22"/>
        <v/>
      </c>
      <c r="K130" s="81" t="str">
        <f t="shared" si="23"/>
        <v/>
      </c>
      <c r="L130" s="81" t="str">
        <f t="shared" si="24"/>
        <v/>
      </c>
      <c r="M130" s="84"/>
      <c r="N130" s="82" t="str">
        <f t="shared" si="16"/>
        <v/>
      </c>
      <c r="O130" s="82" t="str">
        <f t="shared" si="17"/>
        <v/>
      </c>
      <c r="P130" s="82" t="str">
        <f t="shared" si="25"/>
        <v/>
      </c>
      <c r="Q130" s="78">
        <f>SUM(P$8:$P130)</f>
        <v>780000</v>
      </c>
      <c r="R130" s="82" t="str">
        <f t="shared" si="26"/>
        <v/>
      </c>
      <c r="S130" s="82" t="str">
        <f t="shared" si="27"/>
        <v/>
      </c>
      <c r="T130" s="82" t="str">
        <f t="shared" si="18"/>
        <v/>
      </c>
      <c r="U130" s="83" t="str">
        <f t="shared" si="28"/>
        <v/>
      </c>
      <c r="V130" s="82" t="str">
        <f t="shared" si="19"/>
        <v/>
      </c>
      <c r="W130" s="79" t="e">
        <f t="shared" si="20"/>
        <v>#VALUE!</v>
      </c>
      <c r="X130" s="78" t="e">
        <f>SUM($W$8:W130)</f>
        <v>#VALUE!</v>
      </c>
    </row>
    <row r="131" spans="7:24">
      <c r="G131" s="72" t="str">
        <f t="shared" si="15"/>
        <v/>
      </c>
      <c r="H131" s="73">
        <v>124</v>
      </c>
      <c r="I131" s="80" t="str">
        <f t="shared" si="21"/>
        <v/>
      </c>
      <c r="J131" s="81" t="str">
        <f t="shared" si="22"/>
        <v/>
      </c>
      <c r="K131" s="81" t="str">
        <f t="shared" si="23"/>
        <v/>
      </c>
      <c r="L131" s="81" t="str">
        <f t="shared" si="24"/>
        <v/>
      </c>
      <c r="M131" s="84"/>
      <c r="N131" s="82" t="str">
        <f t="shared" si="16"/>
        <v/>
      </c>
      <c r="O131" s="82" t="str">
        <f t="shared" si="17"/>
        <v/>
      </c>
      <c r="P131" s="82" t="str">
        <f t="shared" si="25"/>
        <v/>
      </c>
      <c r="Q131" s="78">
        <f>SUM(P$8:$P131)</f>
        <v>780000</v>
      </c>
      <c r="R131" s="82" t="str">
        <f t="shared" si="26"/>
        <v/>
      </c>
      <c r="S131" s="82" t="str">
        <f t="shared" si="27"/>
        <v/>
      </c>
      <c r="T131" s="82" t="str">
        <f t="shared" si="18"/>
        <v/>
      </c>
      <c r="U131" s="83" t="str">
        <f t="shared" si="28"/>
        <v/>
      </c>
      <c r="V131" s="82" t="str">
        <f t="shared" si="19"/>
        <v/>
      </c>
      <c r="W131" s="79" t="e">
        <f t="shared" si="20"/>
        <v>#VALUE!</v>
      </c>
      <c r="X131" s="78" t="e">
        <f>SUM($W$8:W131)</f>
        <v>#VALUE!</v>
      </c>
    </row>
    <row r="132" spans="7:24">
      <c r="G132" s="72" t="str">
        <f t="shared" si="15"/>
        <v/>
      </c>
      <c r="H132" s="73">
        <v>125</v>
      </c>
      <c r="I132" s="80" t="str">
        <f t="shared" si="21"/>
        <v/>
      </c>
      <c r="J132" s="81" t="str">
        <f t="shared" si="22"/>
        <v/>
      </c>
      <c r="K132" s="81" t="str">
        <f t="shared" si="23"/>
        <v/>
      </c>
      <c r="L132" s="81" t="str">
        <f t="shared" si="24"/>
        <v/>
      </c>
      <c r="M132" s="84"/>
      <c r="N132" s="82" t="str">
        <f t="shared" si="16"/>
        <v/>
      </c>
      <c r="O132" s="82" t="str">
        <f t="shared" si="17"/>
        <v/>
      </c>
      <c r="P132" s="82" t="str">
        <f t="shared" si="25"/>
        <v/>
      </c>
      <c r="Q132" s="78">
        <f>SUM(P$8:$P132)</f>
        <v>780000</v>
      </c>
      <c r="R132" s="82" t="str">
        <f t="shared" si="26"/>
        <v/>
      </c>
      <c r="S132" s="82" t="str">
        <f t="shared" si="27"/>
        <v/>
      </c>
      <c r="T132" s="82" t="str">
        <f t="shared" si="18"/>
        <v/>
      </c>
      <c r="U132" s="83" t="str">
        <f t="shared" si="28"/>
        <v/>
      </c>
      <c r="V132" s="82" t="str">
        <f t="shared" si="19"/>
        <v/>
      </c>
      <c r="W132" s="79" t="e">
        <f t="shared" si="20"/>
        <v>#VALUE!</v>
      </c>
      <c r="X132" s="78" t="e">
        <f>SUM($W$8:W132)</f>
        <v>#VALUE!</v>
      </c>
    </row>
    <row r="133" spans="7:24">
      <c r="G133" s="72" t="str">
        <f t="shared" si="15"/>
        <v/>
      </c>
      <c r="H133" s="73">
        <v>126</v>
      </c>
      <c r="I133" s="80" t="str">
        <f t="shared" si="21"/>
        <v/>
      </c>
      <c r="J133" s="81" t="str">
        <f t="shared" si="22"/>
        <v/>
      </c>
      <c r="K133" s="81" t="str">
        <f t="shared" si="23"/>
        <v/>
      </c>
      <c r="L133" s="81" t="str">
        <f t="shared" si="24"/>
        <v/>
      </c>
      <c r="M133" s="84"/>
      <c r="N133" s="82" t="str">
        <f t="shared" si="16"/>
        <v/>
      </c>
      <c r="O133" s="82" t="str">
        <f t="shared" si="17"/>
        <v/>
      </c>
      <c r="P133" s="82" t="str">
        <f t="shared" si="25"/>
        <v/>
      </c>
      <c r="Q133" s="78">
        <f>SUM(P$8:$P133)</f>
        <v>780000</v>
      </c>
      <c r="R133" s="82" t="str">
        <f t="shared" si="26"/>
        <v/>
      </c>
      <c r="S133" s="82" t="str">
        <f t="shared" si="27"/>
        <v/>
      </c>
      <c r="T133" s="82" t="str">
        <f t="shared" si="18"/>
        <v/>
      </c>
      <c r="U133" s="83" t="str">
        <f t="shared" si="28"/>
        <v/>
      </c>
      <c r="V133" s="82" t="str">
        <f t="shared" si="19"/>
        <v/>
      </c>
      <c r="W133" s="79" t="e">
        <f t="shared" si="20"/>
        <v>#VALUE!</v>
      </c>
      <c r="X133" s="78" t="e">
        <f>SUM($W$8:W133)</f>
        <v>#VALUE!</v>
      </c>
    </row>
    <row r="134" spans="7:24">
      <c r="G134" s="72" t="str">
        <f t="shared" si="15"/>
        <v/>
      </c>
      <c r="H134" s="73">
        <v>127</v>
      </c>
      <c r="I134" s="80" t="str">
        <f t="shared" si="21"/>
        <v/>
      </c>
      <c r="J134" s="81" t="str">
        <f t="shared" si="22"/>
        <v/>
      </c>
      <c r="K134" s="81" t="str">
        <f t="shared" si="23"/>
        <v/>
      </c>
      <c r="L134" s="81" t="str">
        <f t="shared" si="24"/>
        <v/>
      </c>
      <c r="M134" s="84"/>
      <c r="N134" s="82" t="str">
        <f t="shared" si="16"/>
        <v/>
      </c>
      <c r="O134" s="82" t="str">
        <f t="shared" si="17"/>
        <v/>
      </c>
      <c r="P134" s="82" t="str">
        <f t="shared" si="25"/>
        <v/>
      </c>
      <c r="Q134" s="78">
        <f>SUM(P$8:$P134)</f>
        <v>780000</v>
      </c>
      <c r="R134" s="82" t="str">
        <f t="shared" si="26"/>
        <v/>
      </c>
      <c r="S134" s="82" t="str">
        <f t="shared" si="27"/>
        <v/>
      </c>
      <c r="T134" s="82" t="str">
        <f t="shared" si="18"/>
        <v/>
      </c>
      <c r="U134" s="83" t="str">
        <f t="shared" si="28"/>
        <v/>
      </c>
      <c r="V134" s="82" t="str">
        <f t="shared" si="19"/>
        <v/>
      </c>
      <c r="W134" s="79" t="e">
        <f t="shared" si="20"/>
        <v>#VALUE!</v>
      </c>
      <c r="X134" s="78" t="e">
        <f>SUM($W$8:W134)</f>
        <v>#VALUE!</v>
      </c>
    </row>
    <row r="135" spans="7:24">
      <c r="G135" s="72" t="str">
        <f t="shared" si="15"/>
        <v/>
      </c>
      <c r="H135" s="73">
        <v>128</v>
      </c>
      <c r="I135" s="80" t="str">
        <f t="shared" si="21"/>
        <v/>
      </c>
      <c r="J135" s="81" t="str">
        <f t="shared" si="22"/>
        <v/>
      </c>
      <c r="K135" s="81" t="str">
        <f t="shared" si="23"/>
        <v/>
      </c>
      <c r="L135" s="81" t="str">
        <f t="shared" si="24"/>
        <v/>
      </c>
      <c r="M135" s="81"/>
      <c r="N135" s="82" t="str">
        <f t="shared" si="16"/>
        <v/>
      </c>
      <c r="O135" s="82" t="str">
        <f t="shared" si="17"/>
        <v/>
      </c>
      <c r="P135" s="82" t="str">
        <f t="shared" si="25"/>
        <v/>
      </c>
      <c r="Q135" s="78">
        <f>SUM(P$8:$P135)</f>
        <v>780000</v>
      </c>
      <c r="R135" s="82" t="str">
        <f t="shared" si="26"/>
        <v/>
      </c>
      <c r="S135" s="82" t="str">
        <f t="shared" si="27"/>
        <v/>
      </c>
      <c r="T135" s="82" t="str">
        <f t="shared" si="18"/>
        <v/>
      </c>
      <c r="U135" s="83" t="str">
        <f t="shared" si="28"/>
        <v/>
      </c>
      <c r="V135" s="82" t="str">
        <f t="shared" si="19"/>
        <v/>
      </c>
      <c r="W135" s="79" t="e">
        <f t="shared" si="20"/>
        <v>#VALUE!</v>
      </c>
      <c r="X135" s="78" t="e">
        <f>SUM($W$8:W135)</f>
        <v>#VALUE!</v>
      </c>
    </row>
    <row r="136" spans="7:24">
      <c r="G136" s="72" t="str">
        <f t="shared" ref="G136:G199" si="29">IF(H136 &lt;= $D$21*$D$11, H136/12, "")</f>
        <v/>
      </c>
      <c r="H136" s="73">
        <v>129</v>
      </c>
      <c r="I136" s="80" t="str">
        <f t="shared" si="21"/>
        <v/>
      </c>
      <c r="J136" s="81" t="str">
        <f t="shared" si="22"/>
        <v/>
      </c>
      <c r="K136" s="81" t="str">
        <f t="shared" si="23"/>
        <v/>
      </c>
      <c r="L136" s="81" t="str">
        <f t="shared" si="24"/>
        <v/>
      </c>
      <c r="M136" s="84"/>
      <c r="N136" s="82" t="str">
        <f t="shared" si="16"/>
        <v/>
      </c>
      <c r="O136" s="82" t="str">
        <f t="shared" si="17"/>
        <v/>
      </c>
      <c r="P136" s="82" t="str">
        <f t="shared" si="25"/>
        <v/>
      </c>
      <c r="Q136" s="78">
        <f>SUM(P$8:$P136)</f>
        <v>780000</v>
      </c>
      <c r="R136" s="82" t="str">
        <f t="shared" si="26"/>
        <v/>
      </c>
      <c r="S136" s="82" t="str">
        <f t="shared" si="27"/>
        <v/>
      </c>
      <c r="T136" s="82" t="str">
        <f t="shared" si="18"/>
        <v/>
      </c>
      <c r="U136" s="83" t="str">
        <f t="shared" si="28"/>
        <v/>
      </c>
      <c r="V136" s="82" t="str">
        <f t="shared" si="19"/>
        <v/>
      </c>
      <c r="W136" s="79" t="e">
        <f t="shared" si="20"/>
        <v>#VALUE!</v>
      </c>
      <c r="X136" s="78" t="e">
        <f>SUM($W$8:W136)</f>
        <v>#VALUE!</v>
      </c>
    </row>
    <row r="137" spans="7:24">
      <c r="G137" s="72" t="str">
        <f t="shared" si="29"/>
        <v/>
      </c>
      <c r="H137" s="73">
        <v>130</v>
      </c>
      <c r="I137" s="80" t="str">
        <f t="shared" si="21"/>
        <v/>
      </c>
      <c r="J137" s="81" t="str">
        <f t="shared" si="22"/>
        <v/>
      </c>
      <c r="K137" s="81" t="str">
        <f t="shared" si="23"/>
        <v/>
      </c>
      <c r="L137" s="81" t="str">
        <f t="shared" si="24"/>
        <v/>
      </c>
      <c r="M137" s="84"/>
      <c r="N137" s="82" t="str">
        <f t="shared" ref="N137:N200" si="30">IF(G136 = "", "",IF(G137 &lt;= $D$21, $D$19/12, 0))</f>
        <v/>
      </c>
      <c r="O137" s="82" t="str">
        <f t="shared" ref="O137:O200" si="31">IF(G136 = "", "",N137*$D$20)</f>
        <v/>
      </c>
      <c r="P137" s="82" t="str">
        <f t="shared" si="25"/>
        <v/>
      </c>
      <c r="Q137" s="78">
        <f>SUM(P$8:$P137)</f>
        <v>780000</v>
      </c>
      <c r="R137" s="82" t="str">
        <f t="shared" si="26"/>
        <v/>
      </c>
      <c r="S137" s="82" t="str">
        <f t="shared" si="27"/>
        <v/>
      </c>
      <c r="T137" s="82" t="str">
        <f t="shared" ref="T137:T200" si="32">IF(G136 = "", "",R137*$D$20)</f>
        <v/>
      </c>
      <c r="U137" s="83" t="str">
        <f t="shared" si="28"/>
        <v/>
      </c>
      <c r="V137" s="82" t="str">
        <f t="shared" ref="V137:V200" si="33">IF(G136 = "", "",U137*$D$20)</f>
        <v/>
      </c>
      <c r="W137" s="79" t="e">
        <f t="shared" ref="W137:W200" si="34">N137-((N137-U137-R137)*$D$20)-J137</f>
        <v>#VALUE!</v>
      </c>
      <c r="X137" s="78" t="e">
        <f>SUM($W$8:W137)</f>
        <v>#VALUE!</v>
      </c>
    </row>
    <row r="138" spans="7:24">
      <c r="G138" s="72" t="str">
        <f t="shared" si="29"/>
        <v/>
      </c>
      <c r="H138" s="73">
        <v>131</v>
      </c>
      <c r="I138" s="80" t="str">
        <f t="shared" ref="I138:I201" si="35">IF(G137 = "", "",IF(I137-L137 &lt; 0, 0,I137-L137))</f>
        <v/>
      </c>
      <c r="J138" s="81" t="str">
        <f t="shared" ref="J138:J201" si="36">IF(G137 = "", "",IF(I138 &lt;= 0.01, 0, $D$12))</f>
        <v/>
      </c>
      <c r="K138" s="81" t="str">
        <f t="shared" ref="K138:K201" si="37">IF(G137 = "", "",IF(I138 &lt;= 0, 0, I138*($D$9/$D$11)))</f>
        <v/>
      </c>
      <c r="L138" s="81" t="str">
        <f t="shared" ref="L138:L201" si="38">IF(G137 = "", "",IF(I138 &lt;= 0,0, J138-K138))</f>
        <v/>
      </c>
      <c r="M138" s="84"/>
      <c r="N138" s="82" t="str">
        <f t="shared" si="30"/>
        <v/>
      </c>
      <c r="O138" s="82" t="str">
        <f t="shared" si="31"/>
        <v/>
      </c>
      <c r="P138" s="82" t="str">
        <f t="shared" ref="P138:P201" si="39">IF(G137 = "", "",N138-O138)</f>
        <v/>
      </c>
      <c r="Q138" s="78">
        <f>SUM(P$8:$P138)</f>
        <v>780000</v>
      </c>
      <c r="R138" s="82" t="str">
        <f t="shared" ref="R138:R201" si="40">IF(G137 = "", "",IF(K138 = "", 0, K138))</f>
        <v/>
      </c>
      <c r="S138" s="82" t="str">
        <f t="shared" ref="S138:S201" si="41">IF(G137 = "", "",N138-R138-O138)</f>
        <v/>
      </c>
      <c r="T138" s="82" t="str">
        <f t="shared" si="32"/>
        <v/>
      </c>
      <c r="U138" s="83" t="str">
        <f t="shared" ref="U138:U201" si="42">IF(G137 = "", "",IF(G138 &lt;= $D$13, $D$8/($D$13*$D$11), 0))</f>
        <v/>
      </c>
      <c r="V138" s="82" t="str">
        <f t="shared" si="33"/>
        <v/>
      </c>
      <c r="W138" s="79" t="e">
        <f t="shared" si="34"/>
        <v>#VALUE!</v>
      </c>
      <c r="X138" s="78" t="e">
        <f>SUM($W$8:W138)</f>
        <v>#VALUE!</v>
      </c>
    </row>
    <row r="139" spans="7:24">
      <c r="G139" s="72" t="str">
        <f t="shared" si="29"/>
        <v/>
      </c>
      <c r="H139" s="73">
        <v>132</v>
      </c>
      <c r="I139" s="80" t="str">
        <f t="shared" si="35"/>
        <v/>
      </c>
      <c r="J139" s="81" t="str">
        <f t="shared" si="36"/>
        <v/>
      </c>
      <c r="K139" s="81" t="str">
        <f t="shared" si="37"/>
        <v/>
      </c>
      <c r="L139" s="81" t="str">
        <f t="shared" si="38"/>
        <v/>
      </c>
      <c r="M139" s="84"/>
      <c r="N139" s="82" t="str">
        <f t="shared" si="30"/>
        <v/>
      </c>
      <c r="O139" s="82" t="str">
        <f t="shared" si="31"/>
        <v/>
      </c>
      <c r="P139" s="82" t="str">
        <f t="shared" si="39"/>
        <v/>
      </c>
      <c r="Q139" s="78">
        <f>SUM(P$8:$P139)</f>
        <v>780000</v>
      </c>
      <c r="R139" s="82" t="str">
        <f t="shared" si="40"/>
        <v/>
      </c>
      <c r="S139" s="82" t="str">
        <f t="shared" si="41"/>
        <v/>
      </c>
      <c r="T139" s="82" t="str">
        <f t="shared" si="32"/>
        <v/>
      </c>
      <c r="U139" s="83" t="str">
        <f t="shared" si="42"/>
        <v/>
      </c>
      <c r="V139" s="82" t="str">
        <f t="shared" si="33"/>
        <v/>
      </c>
      <c r="W139" s="79" t="e">
        <f t="shared" si="34"/>
        <v>#VALUE!</v>
      </c>
      <c r="X139" s="78" t="e">
        <f>SUM($W$8:W139)</f>
        <v>#VALUE!</v>
      </c>
    </row>
    <row r="140" spans="7:24">
      <c r="G140" s="72" t="str">
        <f t="shared" si="29"/>
        <v/>
      </c>
      <c r="H140" s="73">
        <v>133</v>
      </c>
      <c r="I140" s="80" t="str">
        <f t="shared" si="35"/>
        <v/>
      </c>
      <c r="J140" s="81" t="str">
        <f t="shared" si="36"/>
        <v/>
      </c>
      <c r="K140" s="81" t="str">
        <f t="shared" si="37"/>
        <v/>
      </c>
      <c r="L140" s="81" t="str">
        <f t="shared" si="38"/>
        <v/>
      </c>
      <c r="M140" s="84"/>
      <c r="N140" s="82" t="str">
        <f t="shared" si="30"/>
        <v/>
      </c>
      <c r="O140" s="82" t="str">
        <f t="shared" si="31"/>
        <v/>
      </c>
      <c r="P140" s="82" t="str">
        <f t="shared" si="39"/>
        <v/>
      </c>
      <c r="Q140" s="78">
        <f>SUM(P$8:$P140)</f>
        <v>780000</v>
      </c>
      <c r="R140" s="82" t="str">
        <f t="shared" si="40"/>
        <v/>
      </c>
      <c r="S140" s="82" t="str">
        <f t="shared" si="41"/>
        <v/>
      </c>
      <c r="T140" s="82" t="str">
        <f t="shared" si="32"/>
        <v/>
      </c>
      <c r="U140" s="83" t="str">
        <f t="shared" si="42"/>
        <v/>
      </c>
      <c r="V140" s="82" t="str">
        <f t="shared" si="33"/>
        <v/>
      </c>
      <c r="W140" s="79" t="e">
        <f t="shared" si="34"/>
        <v>#VALUE!</v>
      </c>
      <c r="X140" s="78" t="e">
        <f>SUM($W$8:W140)</f>
        <v>#VALUE!</v>
      </c>
    </row>
    <row r="141" spans="7:24">
      <c r="G141" s="72" t="str">
        <f t="shared" si="29"/>
        <v/>
      </c>
      <c r="H141" s="73">
        <v>134</v>
      </c>
      <c r="I141" s="80" t="str">
        <f t="shared" si="35"/>
        <v/>
      </c>
      <c r="J141" s="81" t="str">
        <f t="shared" si="36"/>
        <v/>
      </c>
      <c r="K141" s="81" t="str">
        <f t="shared" si="37"/>
        <v/>
      </c>
      <c r="L141" s="81" t="str">
        <f t="shared" si="38"/>
        <v/>
      </c>
      <c r="M141" s="84"/>
      <c r="N141" s="82" t="str">
        <f t="shared" si="30"/>
        <v/>
      </c>
      <c r="O141" s="82" t="str">
        <f t="shared" si="31"/>
        <v/>
      </c>
      <c r="P141" s="82" t="str">
        <f t="shared" si="39"/>
        <v/>
      </c>
      <c r="Q141" s="78">
        <f>SUM(P$8:$P141)</f>
        <v>780000</v>
      </c>
      <c r="R141" s="82" t="str">
        <f t="shared" si="40"/>
        <v/>
      </c>
      <c r="S141" s="82" t="str">
        <f t="shared" si="41"/>
        <v/>
      </c>
      <c r="T141" s="82" t="str">
        <f t="shared" si="32"/>
        <v/>
      </c>
      <c r="U141" s="83" t="str">
        <f t="shared" si="42"/>
        <v/>
      </c>
      <c r="V141" s="82" t="str">
        <f t="shared" si="33"/>
        <v/>
      </c>
      <c r="W141" s="79" t="e">
        <f t="shared" si="34"/>
        <v>#VALUE!</v>
      </c>
      <c r="X141" s="78" t="e">
        <f>SUM($W$8:W141)</f>
        <v>#VALUE!</v>
      </c>
    </row>
    <row r="142" spans="7:24">
      <c r="G142" s="72" t="str">
        <f t="shared" si="29"/>
        <v/>
      </c>
      <c r="H142" s="73">
        <v>135</v>
      </c>
      <c r="I142" s="80" t="str">
        <f t="shared" si="35"/>
        <v/>
      </c>
      <c r="J142" s="81" t="str">
        <f t="shared" si="36"/>
        <v/>
      </c>
      <c r="K142" s="81" t="str">
        <f t="shared" si="37"/>
        <v/>
      </c>
      <c r="L142" s="81" t="str">
        <f t="shared" si="38"/>
        <v/>
      </c>
      <c r="M142" s="84"/>
      <c r="N142" s="82" t="str">
        <f t="shared" si="30"/>
        <v/>
      </c>
      <c r="O142" s="82" t="str">
        <f t="shared" si="31"/>
        <v/>
      </c>
      <c r="P142" s="82" t="str">
        <f t="shared" si="39"/>
        <v/>
      </c>
      <c r="Q142" s="78">
        <f>SUM(P$8:$P142)</f>
        <v>780000</v>
      </c>
      <c r="R142" s="82" t="str">
        <f t="shared" si="40"/>
        <v/>
      </c>
      <c r="S142" s="82" t="str">
        <f t="shared" si="41"/>
        <v/>
      </c>
      <c r="T142" s="82" t="str">
        <f t="shared" si="32"/>
        <v/>
      </c>
      <c r="U142" s="83" t="str">
        <f t="shared" si="42"/>
        <v/>
      </c>
      <c r="V142" s="82" t="str">
        <f t="shared" si="33"/>
        <v/>
      </c>
      <c r="W142" s="79" t="e">
        <f t="shared" si="34"/>
        <v>#VALUE!</v>
      </c>
      <c r="X142" s="78" t="e">
        <f>SUM($W$8:W142)</f>
        <v>#VALUE!</v>
      </c>
    </row>
    <row r="143" spans="7:24">
      <c r="G143" s="72" t="str">
        <f t="shared" si="29"/>
        <v/>
      </c>
      <c r="H143" s="73">
        <v>136</v>
      </c>
      <c r="I143" s="80" t="str">
        <f t="shared" si="35"/>
        <v/>
      </c>
      <c r="J143" s="81" t="str">
        <f t="shared" si="36"/>
        <v/>
      </c>
      <c r="K143" s="81" t="str">
        <f t="shared" si="37"/>
        <v/>
      </c>
      <c r="L143" s="81" t="str">
        <f t="shared" si="38"/>
        <v/>
      </c>
      <c r="M143" s="84"/>
      <c r="N143" s="82" t="str">
        <f t="shared" si="30"/>
        <v/>
      </c>
      <c r="O143" s="82" t="str">
        <f t="shared" si="31"/>
        <v/>
      </c>
      <c r="P143" s="82" t="str">
        <f t="shared" si="39"/>
        <v/>
      </c>
      <c r="Q143" s="78">
        <f>SUM(P$8:$P143)</f>
        <v>780000</v>
      </c>
      <c r="R143" s="82" t="str">
        <f t="shared" si="40"/>
        <v/>
      </c>
      <c r="S143" s="82" t="str">
        <f t="shared" si="41"/>
        <v/>
      </c>
      <c r="T143" s="82" t="str">
        <f t="shared" si="32"/>
        <v/>
      </c>
      <c r="U143" s="83" t="str">
        <f t="shared" si="42"/>
        <v/>
      </c>
      <c r="V143" s="82" t="str">
        <f t="shared" si="33"/>
        <v/>
      </c>
      <c r="W143" s="79" t="e">
        <f t="shared" si="34"/>
        <v>#VALUE!</v>
      </c>
      <c r="X143" s="78" t="e">
        <f>SUM($W$8:W143)</f>
        <v>#VALUE!</v>
      </c>
    </row>
    <row r="144" spans="7:24">
      <c r="G144" s="72" t="str">
        <f t="shared" si="29"/>
        <v/>
      </c>
      <c r="H144" s="73">
        <v>137</v>
      </c>
      <c r="I144" s="80" t="str">
        <f t="shared" si="35"/>
        <v/>
      </c>
      <c r="J144" s="81" t="str">
        <f t="shared" si="36"/>
        <v/>
      </c>
      <c r="K144" s="81" t="str">
        <f t="shared" si="37"/>
        <v/>
      </c>
      <c r="L144" s="81" t="str">
        <f t="shared" si="38"/>
        <v/>
      </c>
      <c r="M144" s="84"/>
      <c r="N144" s="82" t="str">
        <f t="shared" si="30"/>
        <v/>
      </c>
      <c r="O144" s="82" t="str">
        <f t="shared" si="31"/>
        <v/>
      </c>
      <c r="P144" s="82" t="str">
        <f t="shared" si="39"/>
        <v/>
      </c>
      <c r="Q144" s="78">
        <f>SUM(P$8:$P144)</f>
        <v>780000</v>
      </c>
      <c r="R144" s="82" t="str">
        <f t="shared" si="40"/>
        <v/>
      </c>
      <c r="S144" s="82" t="str">
        <f t="shared" si="41"/>
        <v/>
      </c>
      <c r="T144" s="82" t="str">
        <f t="shared" si="32"/>
        <v/>
      </c>
      <c r="U144" s="83" t="str">
        <f t="shared" si="42"/>
        <v/>
      </c>
      <c r="V144" s="82" t="str">
        <f t="shared" si="33"/>
        <v/>
      </c>
      <c r="W144" s="79" t="e">
        <f t="shared" si="34"/>
        <v>#VALUE!</v>
      </c>
      <c r="X144" s="78" t="e">
        <f>SUM($W$8:W144)</f>
        <v>#VALUE!</v>
      </c>
    </row>
    <row r="145" spans="7:24">
      <c r="G145" s="72" t="str">
        <f t="shared" si="29"/>
        <v/>
      </c>
      <c r="H145" s="73">
        <v>138</v>
      </c>
      <c r="I145" s="80" t="str">
        <f t="shared" si="35"/>
        <v/>
      </c>
      <c r="J145" s="81" t="str">
        <f t="shared" si="36"/>
        <v/>
      </c>
      <c r="K145" s="81" t="str">
        <f t="shared" si="37"/>
        <v/>
      </c>
      <c r="L145" s="81" t="str">
        <f t="shared" si="38"/>
        <v/>
      </c>
      <c r="M145" s="84"/>
      <c r="N145" s="82" t="str">
        <f t="shared" si="30"/>
        <v/>
      </c>
      <c r="O145" s="82" t="str">
        <f t="shared" si="31"/>
        <v/>
      </c>
      <c r="P145" s="82" t="str">
        <f t="shared" si="39"/>
        <v/>
      </c>
      <c r="Q145" s="78">
        <f>SUM(P$8:$P145)</f>
        <v>780000</v>
      </c>
      <c r="R145" s="82" t="str">
        <f t="shared" si="40"/>
        <v/>
      </c>
      <c r="S145" s="82" t="str">
        <f t="shared" si="41"/>
        <v/>
      </c>
      <c r="T145" s="82" t="str">
        <f t="shared" si="32"/>
        <v/>
      </c>
      <c r="U145" s="83" t="str">
        <f t="shared" si="42"/>
        <v/>
      </c>
      <c r="V145" s="82" t="str">
        <f t="shared" si="33"/>
        <v/>
      </c>
      <c r="W145" s="79" t="e">
        <f t="shared" si="34"/>
        <v>#VALUE!</v>
      </c>
      <c r="X145" s="78" t="e">
        <f>SUM($W$8:W145)</f>
        <v>#VALUE!</v>
      </c>
    </row>
    <row r="146" spans="7:24">
      <c r="G146" s="72" t="str">
        <f t="shared" si="29"/>
        <v/>
      </c>
      <c r="H146" s="73">
        <v>139</v>
      </c>
      <c r="I146" s="80" t="str">
        <f t="shared" si="35"/>
        <v/>
      </c>
      <c r="J146" s="81" t="str">
        <f t="shared" si="36"/>
        <v/>
      </c>
      <c r="K146" s="81" t="str">
        <f t="shared" si="37"/>
        <v/>
      </c>
      <c r="L146" s="81" t="str">
        <f t="shared" si="38"/>
        <v/>
      </c>
      <c r="M146" s="84"/>
      <c r="N146" s="82" t="str">
        <f t="shared" si="30"/>
        <v/>
      </c>
      <c r="O146" s="82" t="str">
        <f t="shared" si="31"/>
        <v/>
      </c>
      <c r="P146" s="82" t="str">
        <f t="shared" si="39"/>
        <v/>
      </c>
      <c r="Q146" s="78">
        <f>SUM(P$8:$P146)</f>
        <v>780000</v>
      </c>
      <c r="R146" s="82" t="str">
        <f t="shared" si="40"/>
        <v/>
      </c>
      <c r="S146" s="82" t="str">
        <f t="shared" si="41"/>
        <v/>
      </c>
      <c r="T146" s="82" t="str">
        <f t="shared" si="32"/>
        <v/>
      </c>
      <c r="U146" s="83" t="str">
        <f t="shared" si="42"/>
        <v/>
      </c>
      <c r="V146" s="82" t="str">
        <f t="shared" si="33"/>
        <v/>
      </c>
      <c r="W146" s="79" t="e">
        <f t="shared" si="34"/>
        <v>#VALUE!</v>
      </c>
      <c r="X146" s="78" t="e">
        <f>SUM($W$8:W146)</f>
        <v>#VALUE!</v>
      </c>
    </row>
    <row r="147" spans="7:24">
      <c r="G147" s="72" t="str">
        <f t="shared" si="29"/>
        <v/>
      </c>
      <c r="H147" s="73">
        <v>140</v>
      </c>
      <c r="I147" s="80" t="str">
        <f t="shared" si="35"/>
        <v/>
      </c>
      <c r="J147" s="81" t="str">
        <f t="shared" si="36"/>
        <v/>
      </c>
      <c r="K147" s="81" t="str">
        <f t="shared" si="37"/>
        <v/>
      </c>
      <c r="L147" s="81" t="str">
        <f t="shared" si="38"/>
        <v/>
      </c>
      <c r="M147" s="84"/>
      <c r="N147" s="82" t="str">
        <f t="shared" si="30"/>
        <v/>
      </c>
      <c r="O147" s="82" t="str">
        <f t="shared" si="31"/>
        <v/>
      </c>
      <c r="P147" s="82" t="str">
        <f t="shared" si="39"/>
        <v/>
      </c>
      <c r="Q147" s="78">
        <f>SUM(P$8:$P147)</f>
        <v>780000</v>
      </c>
      <c r="R147" s="82" t="str">
        <f t="shared" si="40"/>
        <v/>
      </c>
      <c r="S147" s="82" t="str">
        <f t="shared" si="41"/>
        <v/>
      </c>
      <c r="T147" s="82" t="str">
        <f t="shared" si="32"/>
        <v/>
      </c>
      <c r="U147" s="83" t="str">
        <f t="shared" si="42"/>
        <v/>
      </c>
      <c r="V147" s="82" t="str">
        <f t="shared" si="33"/>
        <v/>
      </c>
      <c r="W147" s="79" t="e">
        <f t="shared" si="34"/>
        <v>#VALUE!</v>
      </c>
      <c r="X147" s="78" t="e">
        <f>SUM($W$8:W147)</f>
        <v>#VALUE!</v>
      </c>
    </row>
    <row r="148" spans="7:24">
      <c r="G148" s="72" t="str">
        <f t="shared" si="29"/>
        <v/>
      </c>
      <c r="H148" s="73">
        <v>141</v>
      </c>
      <c r="I148" s="80" t="str">
        <f t="shared" si="35"/>
        <v/>
      </c>
      <c r="J148" s="81" t="str">
        <f t="shared" si="36"/>
        <v/>
      </c>
      <c r="K148" s="81" t="str">
        <f t="shared" si="37"/>
        <v/>
      </c>
      <c r="L148" s="81" t="str">
        <f t="shared" si="38"/>
        <v/>
      </c>
      <c r="M148" s="84"/>
      <c r="N148" s="82" t="str">
        <f t="shared" si="30"/>
        <v/>
      </c>
      <c r="O148" s="82" t="str">
        <f t="shared" si="31"/>
        <v/>
      </c>
      <c r="P148" s="82" t="str">
        <f t="shared" si="39"/>
        <v/>
      </c>
      <c r="Q148" s="78">
        <f>SUM(P$8:$P148)</f>
        <v>780000</v>
      </c>
      <c r="R148" s="82" t="str">
        <f t="shared" si="40"/>
        <v/>
      </c>
      <c r="S148" s="82" t="str">
        <f t="shared" si="41"/>
        <v/>
      </c>
      <c r="T148" s="82" t="str">
        <f t="shared" si="32"/>
        <v/>
      </c>
      <c r="U148" s="83" t="str">
        <f t="shared" si="42"/>
        <v/>
      </c>
      <c r="V148" s="82" t="str">
        <f t="shared" si="33"/>
        <v/>
      </c>
      <c r="W148" s="79" t="e">
        <f t="shared" si="34"/>
        <v>#VALUE!</v>
      </c>
      <c r="X148" s="78" t="e">
        <f>SUM($W$8:W148)</f>
        <v>#VALUE!</v>
      </c>
    </row>
    <row r="149" spans="7:24">
      <c r="G149" s="72" t="str">
        <f t="shared" si="29"/>
        <v/>
      </c>
      <c r="H149" s="73">
        <v>142</v>
      </c>
      <c r="I149" s="80" t="str">
        <f t="shared" si="35"/>
        <v/>
      </c>
      <c r="J149" s="81" t="str">
        <f t="shared" si="36"/>
        <v/>
      </c>
      <c r="K149" s="81" t="str">
        <f t="shared" si="37"/>
        <v/>
      </c>
      <c r="L149" s="81" t="str">
        <f t="shared" si="38"/>
        <v/>
      </c>
      <c r="M149" s="84"/>
      <c r="N149" s="82" t="str">
        <f t="shared" si="30"/>
        <v/>
      </c>
      <c r="O149" s="82" t="str">
        <f t="shared" si="31"/>
        <v/>
      </c>
      <c r="P149" s="82" t="str">
        <f t="shared" si="39"/>
        <v/>
      </c>
      <c r="Q149" s="78">
        <f>SUM(P$8:$P149)</f>
        <v>780000</v>
      </c>
      <c r="R149" s="82" t="str">
        <f t="shared" si="40"/>
        <v/>
      </c>
      <c r="S149" s="82" t="str">
        <f t="shared" si="41"/>
        <v/>
      </c>
      <c r="T149" s="82" t="str">
        <f t="shared" si="32"/>
        <v/>
      </c>
      <c r="U149" s="83" t="str">
        <f t="shared" si="42"/>
        <v/>
      </c>
      <c r="V149" s="82" t="str">
        <f t="shared" si="33"/>
        <v/>
      </c>
      <c r="W149" s="79" t="e">
        <f t="shared" si="34"/>
        <v>#VALUE!</v>
      </c>
      <c r="X149" s="78" t="e">
        <f>SUM($W$8:W149)</f>
        <v>#VALUE!</v>
      </c>
    </row>
    <row r="150" spans="7:24">
      <c r="G150" s="72" t="str">
        <f t="shared" si="29"/>
        <v/>
      </c>
      <c r="H150" s="73">
        <v>143</v>
      </c>
      <c r="I150" s="80" t="str">
        <f t="shared" si="35"/>
        <v/>
      </c>
      <c r="J150" s="81" t="str">
        <f t="shared" si="36"/>
        <v/>
      </c>
      <c r="K150" s="81" t="str">
        <f t="shared" si="37"/>
        <v/>
      </c>
      <c r="L150" s="81" t="str">
        <f t="shared" si="38"/>
        <v/>
      </c>
      <c r="M150" s="84"/>
      <c r="N150" s="82" t="str">
        <f t="shared" si="30"/>
        <v/>
      </c>
      <c r="O150" s="82" t="str">
        <f t="shared" si="31"/>
        <v/>
      </c>
      <c r="P150" s="82" t="str">
        <f t="shared" si="39"/>
        <v/>
      </c>
      <c r="Q150" s="78">
        <f>SUM(P$8:$P150)</f>
        <v>780000</v>
      </c>
      <c r="R150" s="82" t="str">
        <f t="shared" si="40"/>
        <v/>
      </c>
      <c r="S150" s="82" t="str">
        <f t="shared" si="41"/>
        <v/>
      </c>
      <c r="T150" s="82" t="str">
        <f t="shared" si="32"/>
        <v/>
      </c>
      <c r="U150" s="83" t="str">
        <f t="shared" si="42"/>
        <v/>
      </c>
      <c r="V150" s="82" t="str">
        <f t="shared" si="33"/>
        <v/>
      </c>
      <c r="W150" s="79" t="e">
        <f t="shared" si="34"/>
        <v>#VALUE!</v>
      </c>
      <c r="X150" s="78" t="e">
        <f>SUM($W$8:W150)</f>
        <v>#VALUE!</v>
      </c>
    </row>
    <row r="151" spans="7:24">
      <c r="G151" s="72" t="str">
        <f t="shared" si="29"/>
        <v/>
      </c>
      <c r="H151" s="73">
        <v>144</v>
      </c>
      <c r="I151" s="80" t="str">
        <f t="shared" si="35"/>
        <v/>
      </c>
      <c r="J151" s="81" t="str">
        <f t="shared" si="36"/>
        <v/>
      </c>
      <c r="K151" s="81" t="str">
        <f t="shared" si="37"/>
        <v/>
      </c>
      <c r="L151" s="81" t="str">
        <f t="shared" si="38"/>
        <v/>
      </c>
      <c r="M151" s="84"/>
      <c r="N151" s="82" t="str">
        <f t="shared" si="30"/>
        <v/>
      </c>
      <c r="O151" s="82" t="str">
        <f t="shared" si="31"/>
        <v/>
      </c>
      <c r="P151" s="82" t="str">
        <f t="shared" si="39"/>
        <v/>
      </c>
      <c r="Q151" s="78">
        <f>SUM(P$8:$P151)</f>
        <v>780000</v>
      </c>
      <c r="R151" s="82" t="str">
        <f t="shared" si="40"/>
        <v/>
      </c>
      <c r="S151" s="82" t="str">
        <f t="shared" si="41"/>
        <v/>
      </c>
      <c r="T151" s="82" t="str">
        <f t="shared" si="32"/>
        <v/>
      </c>
      <c r="U151" s="83" t="str">
        <f t="shared" si="42"/>
        <v/>
      </c>
      <c r="V151" s="82" t="str">
        <f t="shared" si="33"/>
        <v/>
      </c>
      <c r="W151" s="79" t="e">
        <f t="shared" si="34"/>
        <v>#VALUE!</v>
      </c>
      <c r="X151" s="78" t="e">
        <f>SUM($W$8:W151)</f>
        <v>#VALUE!</v>
      </c>
    </row>
    <row r="152" spans="7:24">
      <c r="G152" s="72" t="str">
        <f t="shared" si="29"/>
        <v/>
      </c>
      <c r="H152" s="73">
        <v>145</v>
      </c>
      <c r="I152" s="80" t="str">
        <f t="shared" si="35"/>
        <v/>
      </c>
      <c r="J152" s="81" t="str">
        <f t="shared" si="36"/>
        <v/>
      </c>
      <c r="K152" s="81" t="str">
        <f t="shared" si="37"/>
        <v/>
      </c>
      <c r="L152" s="81" t="str">
        <f t="shared" si="38"/>
        <v/>
      </c>
      <c r="M152" s="84"/>
      <c r="N152" s="82" t="str">
        <f t="shared" si="30"/>
        <v/>
      </c>
      <c r="O152" s="82" t="str">
        <f t="shared" si="31"/>
        <v/>
      </c>
      <c r="P152" s="82" t="str">
        <f t="shared" si="39"/>
        <v/>
      </c>
      <c r="Q152" s="78">
        <f>SUM(P$8:$P152)</f>
        <v>780000</v>
      </c>
      <c r="R152" s="82" t="str">
        <f t="shared" si="40"/>
        <v/>
      </c>
      <c r="S152" s="82" t="str">
        <f t="shared" si="41"/>
        <v/>
      </c>
      <c r="T152" s="82" t="str">
        <f t="shared" si="32"/>
        <v/>
      </c>
      <c r="U152" s="83" t="str">
        <f t="shared" si="42"/>
        <v/>
      </c>
      <c r="V152" s="82" t="str">
        <f t="shared" si="33"/>
        <v/>
      </c>
      <c r="W152" s="79" t="e">
        <f t="shared" si="34"/>
        <v>#VALUE!</v>
      </c>
      <c r="X152" s="78" t="e">
        <f>SUM($W$8:W152)</f>
        <v>#VALUE!</v>
      </c>
    </row>
    <row r="153" spans="7:24">
      <c r="G153" s="72" t="str">
        <f t="shared" si="29"/>
        <v/>
      </c>
      <c r="H153" s="73">
        <v>146</v>
      </c>
      <c r="I153" s="80" t="str">
        <f t="shared" si="35"/>
        <v/>
      </c>
      <c r="J153" s="81" t="str">
        <f t="shared" si="36"/>
        <v/>
      </c>
      <c r="K153" s="81" t="str">
        <f t="shared" si="37"/>
        <v/>
      </c>
      <c r="L153" s="81" t="str">
        <f t="shared" si="38"/>
        <v/>
      </c>
      <c r="M153" s="84"/>
      <c r="N153" s="82" t="str">
        <f t="shared" si="30"/>
        <v/>
      </c>
      <c r="O153" s="82" t="str">
        <f t="shared" si="31"/>
        <v/>
      </c>
      <c r="P153" s="82" t="str">
        <f t="shared" si="39"/>
        <v/>
      </c>
      <c r="Q153" s="78">
        <f>SUM(P$8:$P153)</f>
        <v>780000</v>
      </c>
      <c r="R153" s="82" t="str">
        <f t="shared" si="40"/>
        <v/>
      </c>
      <c r="S153" s="82" t="str">
        <f t="shared" si="41"/>
        <v/>
      </c>
      <c r="T153" s="82" t="str">
        <f t="shared" si="32"/>
        <v/>
      </c>
      <c r="U153" s="83" t="str">
        <f t="shared" si="42"/>
        <v/>
      </c>
      <c r="V153" s="82" t="str">
        <f t="shared" si="33"/>
        <v/>
      </c>
      <c r="W153" s="79" t="e">
        <f t="shared" si="34"/>
        <v>#VALUE!</v>
      </c>
      <c r="X153" s="78" t="e">
        <f>SUM($W$8:W153)</f>
        <v>#VALUE!</v>
      </c>
    </row>
    <row r="154" spans="7:24">
      <c r="G154" s="72" t="str">
        <f t="shared" si="29"/>
        <v/>
      </c>
      <c r="H154" s="73">
        <v>147</v>
      </c>
      <c r="I154" s="80" t="str">
        <f t="shared" si="35"/>
        <v/>
      </c>
      <c r="J154" s="81" t="str">
        <f t="shared" si="36"/>
        <v/>
      </c>
      <c r="K154" s="81" t="str">
        <f t="shared" si="37"/>
        <v/>
      </c>
      <c r="L154" s="81" t="str">
        <f t="shared" si="38"/>
        <v/>
      </c>
      <c r="M154" s="84"/>
      <c r="N154" s="82" t="str">
        <f t="shared" si="30"/>
        <v/>
      </c>
      <c r="O154" s="82" t="str">
        <f t="shared" si="31"/>
        <v/>
      </c>
      <c r="P154" s="82" t="str">
        <f t="shared" si="39"/>
        <v/>
      </c>
      <c r="Q154" s="78">
        <f>SUM(P$8:$P154)</f>
        <v>780000</v>
      </c>
      <c r="R154" s="82" t="str">
        <f t="shared" si="40"/>
        <v/>
      </c>
      <c r="S154" s="82" t="str">
        <f t="shared" si="41"/>
        <v/>
      </c>
      <c r="T154" s="82" t="str">
        <f t="shared" si="32"/>
        <v/>
      </c>
      <c r="U154" s="83" t="str">
        <f t="shared" si="42"/>
        <v/>
      </c>
      <c r="V154" s="82" t="str">
        <f t="shared" si="33"/>
        <v/>
      </c>
      <c r="W154" s="79" t="e">
        <f t="shared" si="34"/>
        <v>#VALUE!</v>
      </c>
      <c r="X154" s="78" t="e">
        <f>SUM($W$8:W154)</f>
        <v>#VALUE!</v>
      </c>
    </row>
    <row r="155" spans="7:24">
      <c r="G155" s="72" t="str">
        <f t="shared" si="29"/>
        <v/>
      </c>
      <c r="H155" s="73">
        <v>148</v>
      </c>
      <c r="I155" s="80" t="str">
        <f t="shared" si="35"/>
        <v/>
      </c>
      <c r="J155" s="81" t="str">
        <f t="shared" si="36"/>
        <v/>
      </c>
      <c r="K155" s="81" t="str">
        <f t="shared" si="37"/>
        <v/>
      </c>
      <c r="L155" s="81" t="str">
        <f t="shared" si="38"/>
        <v/>
      </c>
      <c r="M155" s="84"/>
      <c r="N155" s="82" t="str">
        <f t="shared" si="30"/>
        <v/>
      </c>
      <c r="O155" s="82" t="str">
        <f t="shared" si="31"/>
        <v/>
      </c>
      <c r="P155" s="82" t="str">
        <f t="shared" si="39"/>
        <v/>
      </c>
      <c r="Q155" s="78">
        <f>SUM(P$8:$P155)</f>
        <v>780000</v>
      </c>
      <c r="R155" s="82" t="str">
        <f t="shared" si="40"/>
        <v/>
      </c>
      <c r="S155" s="82" t="str">
        <f t="shared" si="41"/>
        <v/>
      </c>
      <c r="T155" s="82" t="str">
        <f t="shared" si="32"/>
        <v/>
      </c>
      <c r="U155" s="83" t="str">
        <f t="shared" si="42"/>
        <v/>
      </c>
      <c r="V155" s="82" t="str">
        <f t="shared" si="33"/>
        <v/>
      </c>
      <c r="W155" s="79" t="e">
        <f t="shared" si="34"/>
        <v>#VALUE!</v>
      </c>
      <c r="X155" s="78" t="e">
        <f>SUM($W$8:W155)</f>
        <v>#VALUE!</v>
      </c>
    </row>
    <row r="156" spans="7:24">
      <c r="G156" s="72" t="str">
        <f t="shared" si="29"/>
        <v/>
      </c>
      <c r="H156" s="73">
        <v>149</v>
      </c>
      <c r="I156" s="80" t="str">
        <f t="shared" si="35"/>
        <v/>
      </c>
      <c r="J156" s="81" t="str">
        <f t="shared" si="36"/>
        <v/>
      </c>
      <c r="K156" s="81" t="str">
        <f t="shared" si="37"/>
        <v/>
      </c>
      <c r="L156" s="81" t="str">
        <f t="shared" si="38"/>
        <v/>
      </c>
      <c r="M156" s="84"/>
      <c r="N156" s="82" t="str">
        <f t="shared" si="30"/>
        <v/>
      </c>
      <c r="O156" s="82" t="str">
        <f t="shared" si="31"/>
        <v/>
      </c>
      <c r="P156" s="82" t="str">
        <f t="shared" si="39"/>
        <v/>
      </c>
      <c r="Q156" s="78">
        <f>SUM(P$8:$P156)</f>
        <v>780000</v>
      </c>
      <c r="R156" s="82" t="str">
        <f t="shared" si="40"/>
        <v/>
      </c>
      <c r="S156" s="82" t="str">
        <f t="shared" si="41"/>
        <v/>
      </c>
      <c r="T156" s="82" t="str">
        <f t="shared" si="32"/>
        <v/>
      </c>
      <c r="U156" s="83" t="str">
        <f t="shared" si="42"/>
        <v/>
      </c>
      <c r="V156" s="82" t="str">
        <f t="shared" si="33"/>
        <v/>
      </c>
      <c r="W156" s="79" t="e">
        <f t="shared" si="34"/>
        <v>#VALUE!</v>
      </c>
      <c r="X156" s="78" t="e">
        <f>SUM($W$8:W156)</f>
        <v>#VALUE!</v>
      </c>
    </row>
    <row r="157" spans="7:24">
      <c r="G157" s="72" t="str">
        <f t="shared" si="29"/>
        <v/>
      </c>
      <c r="H157" s="73">
        <v>150</v>
      </c>
      <c r="I157" s="80" t="str">
        <f t="shared" si="35"/>
        <v/>
      </c>
      <c r="J157" s="81" t="str">
        <f t="shared" si="36"/>
        <v/>
      </c>
      <c r="K157" s="81" t="str">
        <f t="shared" si="37"/>
        <v/>
      </c>
      <c r="L157" s="81" t="str">
        <f t="shared" si="38"/>
        <v/>
      </c>
      <c r="M157" s="84"/>
      <c r="N157" s="82" t="str">
        <f t="shared" si="30"/>
        <v/>
      </c>
      <c r="O157" s="82" t="str">
        <f t="shared" si="31"/>
        <v/>
      </c>
      <c r="P157" s="82" t="str">
        <f t="shared" si="39"/>
        <v/>
      </c>
      <c r="Q157" s="78">
        <f>SUM(P$8:$P157)</f>
        <v>780000</v>
      </c>
      <c r="R157" s="82" t="str">
        <f t="shared" si="40"/>
        <v/>
      </c>
      <c r="S157" s="82" t="str">
        <f t="shared" si="41"/>
        <v/>
      </c>
      <c r="T157" s="82" t="str">
        <f t="shared" si="32"/>
        <v/>
      </c>
      <c r="U157" s="83" t="str">
        <f t="shared" si="42"/>
        <v/>
      </c>
      <c r="V157" s="82" t="str">
        <f t="shared" si="33"/>
        <v/>
      </c>
      <c r="W157" s="79" t="e">
        <f t="shared" si="34"/>
        <v>#VALUE!</v>
      </c>
      <c r="X157" s="78" t="e">
        <f>SUM($W$8:W157)</f>
        <v>#VALUE!</v>
      </c>
    </row>
    <row r="158" spans="7:24">
      <c r="G158" s="72" t="str">
        <f t="shared" si="29"/>
        <v/>
      </c>
      <c r="H158" s="73">
        <v>151</v>
      </c>
      <c r="I158" s="80" t="str">
        <f t="shared" si="35"/>
        <v/>
      </c>
      <c r="J158" s="81" t="str">
        <f t="shared" si="36"/>
        <v/>
      </c>
      <c r="K158" s="81" t="str">
        <f t="shared" si="37"/>
        <v/>
      </c>
      <c r="L158" s="81" t="str">
        <f t="shared" si="38"/>
        <v/>
      </c>
      <c r="M158" s="84"/>
      <c r="N158" s="82" t="str">
        <f t="shared" si="30"/>
        <v/>
      </c>
      <c r="O158" s="82" t="str">
        <f t="shared" si="31"/>
        <v/>
      </c>
      <c r="P158" s="82" t="str">
        <f t="shared" si="39"/>
        <v/>
      </c>
      <c r="Q158" s="78">
        <f>SUM(P$8:$P158)</f>
        <v>780000</v>
      </c>
      <c r="R158" s="82" t="str">
        <f t="shared" si="40"/>
        <v/>
      </c>
      <c r="S158" s="82" t="str">
        <f t="shared" si="41"/>
        <v/>
      </c>
      <c r="T158" s="82" t="str">
        <f t="shared" si="32"/>
        <v/>
      </c>
      <c r="U158" s="83" t="str">
        <f t="shared" si="42"/>
        <v/>
      </c>
      <c r="V158" s="82" t="str">
        <f t="shared" si="33"/>
        <v/>
      </c>
      <c r="W158" s="79" t="e">
        <f t="shared" si="34"/>
        <v>#VALUE!</v>
      </c>
      <c r="X158" s="78" t="e">
        <f>SUM($W$8:W158)</f>
        <v>#VALUE!</v>
      </c>
    </row>
    <row r="159" spans="7:24">
      <c r="G159" s="72" t="str">
        <f t="shared" si="29"/>
        <v/>
      </c>
      <c r="H159" s="73">
        <v>152</v>
      </c>
      <c r="I159" s="80" t="str">
        <f t="shared" si="35"/>
        <v/>
      </c>
      <c r="J159" s="81" t="str">
        <f t="shared" si="36"/>
        <v/>
      </c>
      <c r="K159" s="81" t="str">
        <f t="shared" si="37"/>
        <v/>
      </c>
      <c r="L159" s="81" t="str">
        <f t="shared" si="38"/>
        <v/>
      </c>
      <c r="M159" s="84"/>
      <c r="N159" s="82" t="str">
        <f t="shared" si="30"/>
        <v/>
      </c>
      <c r="O159" s="82" t="str">
        <f t="shared" si="31"/>
        <v/>
      </c>
      <c r="P159" s="82" t="str">
        <f t="shared" si="39"/>
        <v/>
      </c>
      <c r="Q159" s="78">
        <f>SUM(P$8:$P159)</f>
        <v>780000</v>
      </c>
      <c r="R159" s="82" t="str">
        <f t="shared" si="40"/>
        <v/>
      </c>
      <c r="S159" s="82" t="str">
        <f t="shared" si="41"/>
        <v/>
      </c>
      <c r="T159" s="82" t="str">
        <f t="shared" si="32"/>
        <v/>
      </c>
      <c r="U159" s="83" t="str">
        <f t="shared" si="42"/>
        <v/>
      </c>
      <c r="V159" s="82" t="str">
        <f t="shared" si="33"/>
        <v/>
      </c>
      <c r="W159" s="79" t="e">
        <f t="shared" si="34"/>
        <v>#VALUE!</v>
      </c>
      <c r="X159" s="78" t="e">
        <f>SUM($W$8:W159)</f>
        <v>#VALUE!</v>
      </c>
    </row>
    <row r="160" spans="7:24">
      <c r="G160" s="72" t="str">
        <f t="shared" si="29"/>
        <v/>
      </c>
      <c r="H160" s="73">
        <v>153</v>
      </c>
      <c r="I160" s="80" t="str">
        <f t="shared" si="35"/>
        <v/>
      </c>
      <c r="J160" s="81" t="str">
        <f t="shared" si="36"/>
        <v/>
      </c>
      <c r="K160" s="81" t="str">
        <f t="shared" si="37"/>
        <v/>
      </c>
      <c r="L160" s="81" t="str">
        <f t="shared" si="38"/>
        <v/>
      </c>
      <c r="M160" s="84"/>
      <c r="N160" s="82" t="str">
        <f t="shared" si="30"/>
        <v/>
      </c>
      <c r="O160" s="82" t="str">
        <f t="shared" si="31"/>
        <v/>
      </c>
      <c r="P160" s="82" t="str">
        <f t="shared" si="39"/>
        <v/>
      </c>
      <c r="Q160" s="78">
        <f>SUM(P$8:$P160)</f>
        <v>780000</v>
      </c>
      <c r="R160" s="82" t="str">
        <f t="shared" si="40"/>
        <v/>
      </c>
      <c r="S160" s="82" t="str">
        <f t="shared" si="41"/>
        <v/>
      </c>
      <c r="T160" s="82" t="str">
        <f t="shared" si="32"/>
        <v/>
      </c>
      <c r="U160" s="83" t="str">
        <f t="shared" si="42"/>
        <v/>
      </c>
      <c r="V160" s="82" t="str">
        <f t="shared" si="33"/>
        <v/>
      </c>
      <c r="W160" s="79" t="e">
        <f t="shared" si="34"/>
        <v>#VALUE!</v>
      </c>
      <c r="X160" s="78" t="e">
        <f>SUM($W$8:W160)</f>
        <v>#VALUE!</v>
      </c>
    </row>
    <row r="161" spans="7:24">
      <c r="G161" s="72" t="str">
        <f t="shared" si="29"/>
        <v/>
      </c>
      <c r="H161" s="73">
        <v>154</v>
      </c>
      <c r="I161" s="80" t="str">
        <f t="shared" si="35"/>
        <v/>
      </c>
      <c r="J161" s="81" t="str">
        <f t="shared" si="36"/>
        <v/>
      </c>
      <c r="K161" s="81" t="str">
        <f t="shared" si="37"/>
        <v/>
      </c>
      <c r="L161" s="81" t="str">
        <f t="shared" si="38"/>
        <v/>
      </c>
      <c r="M161" s="84"/>
      <c r="N161" s="82" t="str">
        <f t="shared" si="30"/>
        <v/>
      </c>
      <c r="O161" s="82" t="str">
        <f t="shared" si="31"/>
        <v/>
      </c>
      <c r="P161" s="82" t="str">
        <f t="shared" si="39"/>
        <v/>
      </c>
      <c r="Q161" s="78">
        <f>SUM(P$8:$P161)</f>
        <v>780000</v>
      </c>
      <c r="R161" s="82" t="str">
        <f t="shared" si="40"/>
        <v/>
      </c>
      <c r="S161" s="82" t="str">
        <f t="shared" si="41"/>
        <v/>
      </c>
      <c r="T161" s="82" t="str">
        <f t="shared" si="32"/>
        <v/>
      </c>
      <c r="U161" s="83" t="str">
        <f t="shared" si="42"/>
        <v/>
      </c>
      <c r="V161" s="82" t="str">
        <f t="shared" si="33"/>
        <v/>
      </c>
      <c r="W161" s="79" t="e">
        <f t="shared" si="34"/>
        <v>#VALUE!</v>
      </c>
      <c r="X161" s="78" t="e">
        <f>SUM($W$8:W161)</f>
        <v>#VALUE!</v>
      </c>
    </row>
    <row r="162" spans="7:24">
      <c r="G162" s="72" t="str">
        <f t="shared" si="29"/>
        <v/>
      </c>
      <c r="H162" s="73">
        <v>155</v>
      </c>
      <c r="I162" s="80" t="str">
        <f t="shared" si="35"/>
        <v/>
      </c>
      <c r="J162" s="81" t="str">
        <f t="shared" si="36"/>
        <v/>
      </c>
      <c r="K162" s="81" t="str">
        <f t="shared" si="37"/>
        <v/>
      </c>
      <c r="L162" s="81" t="str">
        <f t="shared" si="38"/>
        <v/>
      </c>
      <c r="M162" s="84"/>
      <c r="N162" s="82" t="str">
        <f t="shared" si="30"/>
        <v/>
      </c>
      <c r="O162" s="82" t="str">
        <f t="shared" si="31"/>
        <v/>
      </c>
      <c r="P162" s="82" t="str">
        <f t="shared" si="39"/>
        <v/>
      </c>
      <c r="Q162" s="78">
        <f>SUM(P$8:$P162)</f>
        <v>780000</v>
      </c>
      <c r="R162" s="82" t="str">
        <f t="shared" si="40"/>
        <v/>
      </c>
      <c r="S162" s="82" t="str">
        <f t="shared" si="41"/>
        <v/>
      </c>
      <c r="T162" s="82" t="str">
        <f t="shared" si="32"/>
        <v/>
      </c>
      <c r="U162" s="83" t="str">
        <f t="shared" si="42"/>
        <v/>
      </c>
      <c r="V162" s="82" t="str">
        <f t="shared" si="33"/>
        <v/>
      </c>
      <c r="W162" s="79" t="e">
        <f t="shared" si="34"/>
        <v>#VALUE!</v>
      </c>
      <c r="X162" s="78" t="e">
        <f>SUM($W$8:W162)</f>
        <v>#VALUE!</v>
      </c>
    </row>
    <row r="163" spans="7:24">
      <c r="G163" s="72" t="str">
        <f t="shared" si="29"/>
        <v/>
      </c>
      <c r="H163" s="73">
        <v>156</v>
      </c>
      <c r="I163" s="80" t="str">
        <f t="shared" si="35"/>
        <v/>
      </c>
      <c r="J163" s="81" t="str">
        <f t="shared" si="36"/>
        <v/>
      </c>
      <c r="K163" s="81" t="str">
        <f t="shared" si="37"/>
        <v/>
      </c>
      <c r="L163" s="81" t="str">
        <f t="shared" si="38"/>
        <v/>
      </c>
      <c r="M163" s="84"/>
      <c r="N163" s="82" t="str">
        <f t="shared" si="30"/>
        <v/>
      </c>
      <c r="O163" s="82" t="str">
        <f t="shared" si="31"/>
        <v/>
      </c>
      <c r="P163" s="82" t="str">
        <f t="shared" si="39"/>
        <v/>
      </c>
      <c r="Q163" s="78">
        <f>SUM(P$8:$P163)</f>
        <v>780000</v>
      </c>
      <c r="R163" s="82" t="str">
        <f t="shared" si="40"/>
        <v/>
      </c>
      <c r="S163" s="82" t="str">
        <f t="shared" si="41"/>
        <v/>
      </c>
      <c r="T163" s="82" t="str">
        <f t="shared" si="32"/>
        <v/>
      </c>
      <c r="U163" s="83" t="str">
        <f t="shared" si="42"/>
        <v/>
      </c>
      <c r="V163" s="82" t="str">
        <f t="shared" si="33"/>
        <v/>
      </c>
      <c r="W163" s="79" t="e">
        <f t="shared" si="34"/>
        <v>#VALUE!</v>
      </c>
      <c r="X163" s="78" t="e">
        <f>SUM($W$8:W163)</f>
        <v>#VALUE!</v>
      </c>
    </row>
    <row r="164" spans="7:24">
      <c r="G164" s="72" t="str">
        <f t="shared" si="29"/>
        <v/>
      </c>
      <c r="H164" s="73">
        <v>157</v>
      </c>
      <c r="I164" s="80" t="str">
        <f t="shared" si="35"/>
        <v/>
      </c>
      <c r="J164" s="81" t="str">
        <f t="shared" si="36"/>
        <v/>
      </c>
      <c r="K164" s="81" t="str">
        <f t="shared" si="37"/>
        <v/>
      </c>
      <c r="L164" s="81" t="str">
        <f t="shared" si="38"/>
        <v/>
      </c>
      <c r="M164" s="84"/>
      <c r="N164" s="82" t="str">
        <f t="shared" si="30"/>
        <v/>
      </c>
      <c r="O164" s="82" t="str">
        <f t="shared" si="31"/>
        <v/>
      </c>
      <c r="P164" s="82" t="str">
        <f t="shared" si="39"/>
        <v/>
      </c>
      <c r="Q164" s="78">
        <f>SUM(P$8:$P164)</f>
        <v>780000</v>
      </c>
      <c r="R164" s="82" t="str">
        <f t="shared" si="40"/>
        <v/>
      </c>
      <c r="S164" s="82" t="str">
        <f t="shared" si="41"/>
        <v/>
      </c>
      <c r="T164" s="82" t="str">
        <f t="shared" si="32"/>
        <v/>
      </c>
      <c r="U164" s="83" t="str">
        <f t="shared" si="42"/>
        <v/>
      </c>
      <c r="V164" s="82" t="str">
        <f t="shared" si="33"/>
        <v/>
      </c>
      <c r="W164" s="79" t="e">
        <f t="shared" si="34"/>
        <v>#VALUE!</v>
      </c>
      <c r="X164" s="78" t="e">
        <f>SUM($W$8:W164)</f>
        <v>#VALUE!</v>
      </c>
    </row>
    <row r="165" spans="7:24">
      <c r="G165" s="72" t="str">
        <f t="shared" si="29"/>
        <v/>
      </c>
      <c r="H165" s="73">
        <v>158</v>
      </c>
      <c r="I165" s="80" t="str">
        <f t="shared" si="35"/>
        <v/>
      </c>
      <c r="J165" s="81" t="str">
        <f t="shared" si="36"/>
        <v/>
      </c>
      <c r="K165" s="81" t="str">
        <f t="shared" si="37"/>
        <v/>
      </c>
      <c r="L165" s="81" t="str">
        <f t="shared" si="38"/>
        <v/>
      </c>
      <c r="M165" s="84"/>
      <c r="N165" s="82" t="str">
        <f t="shared" si="30"/>
        <v/>
      </c>
      <c r="O165" s="82" t="str">
        <f t="shared" si="31"/>
        <v/>
      </c>
      <c r="P165" s="82" t="str">
        <f t="shared" si="39"/>
        <v/>
      </c>
      <c r="Q165" s="78">
        <f>SUM(P$8:$P165)</f>
        <v>780000</v>
      </c>
      <c r="R165" s="82" t="str">
        <f t="shared" si="40"/>
        <v/>
      </c>
      <c r="S165" s="82" t="str">
        <f t="shared" si="41"/>
        <v/>
      </c>
      <c r="T165" s="82" t="str">
        <f t="shared" si="32"/>
        <v/>
      </c>
      <c r="U165" s="83" t="str">
        <f t="shared" si="42"/>
        <v/>
      </c>
      <c r="V165" s="82" t="str">
        <f t="shared" si="33"/>
        <v/>
      </c>
      <c r="W165" s="79" t="e">
        <f t="shared" si="34"/>
        <v>#VALUE!</v>
      </c>
      <c r="X165" s="78" t="e">
        <f>SUM($W$8:W165)</f>
        <v>#VALUE!</v>
      </c>
    </row>
    <row r="166" spans="7:24">
      <c r="G166" s="72" t="str">
        <f t="shared" si="29"/>
        <v/>
      </c>
      <c r="H166" s="73">
        <v>159</v>
      </c>
      <c r="I166" s="80" t="str">
        <f t="shared" si="35"/>
        <v/>
      </c>
      <c r="J166" s="81" t="str">
        <f t="shared" si="36"/>
        <v/>
      </c>
      <c r="K166" s="81" t="str">
        <f t="shared" si="37"/>
        <v/>
      </c>
      <c r="L166" s="81" t="str">
        <f t="shared" si="38"/>
        <v/>
      </c>
      <c r="M166" s="84"/>
      <c r="N166" s="82" t="str">
        <f t="shared" si="30"/>
        <v/>
      </c>
      <c r="O166" s="82" t="str">
        <f t="shared" si="31"/>
        <v/>
      </c>
      <c r="P166" s="82" t="str">
        <f t="shared" si="39"/>
        <v/>
      </c>
      <c r="Q166" s="78">
        <f>SUM(P$8:$P166)</f>
        <v>780000</v>
      </c>
      <c r="R166" s="82" t="str">
        <f t="shared" si="40"/>
        <v/>
      </c>
      <c r="S166" s="82" t="str">
        <f t="shared" si="41"/>
        <v/>
      </c>
      <c r="T166" s="82" t="str">
        <f t="shared" si="32"/>
        <v/>
      </c>
      <c r="U166" s="83" t="str">
        <f t="shared" si="42"/>
        <v/>
      </c>
      <c r="V166" s="82" t="str">
        <f t="shared" si="33"/>
        <v/>
      </c>
      <c r="W166" s="79" t="e">
        <f t="shared" si="34"/>
        <v>#VALUE!</v>
      </c>
      <c r="X166" s="78" t="e">
        <f>SUM($W$8:W166)</f>
        <v>#VALUE!</v>
      </c>
    </row>
    <row r="167" spans="7:24">
      <c r="G167" s="72" t="str">
        <f t="shared" si="29"/>
        <v/>
      </c>
      <c r="H167" s="73">
        <v>160</v>
      </c>
      <c r="I167" s="80" t="str">
        <f t="shared" si="35"/>
        <v/>
      </c>
      <c r="J167" s="81" t="str">
        <f t="shared" si="36"/>
        <v/>
      </c>
      <c r="K167" s="81" t="str">
        <f t="shared" si="37"/>
        <v/>
      </c>
      <c r="L167" s="81" t="str">
        <f t="shared" si="38"/>
        <v/>
      </c>
      <c r="M167" s="84"/>
      <c r="N167" s="82" t="str">
        <f t="shared" si="30"/>
        <v/>
      </c>
      <c r="O167" s="82" t="str">
        <f t="shared" si="31"/>
        <v/>
      </c>
      <c r="P167" s="82" t="str">
        <f t="shared" si="39"/>
        <v/>
      </c>
      <c r="Q167" s="78">
        <f>SUM(P$8:$P167)</f>
        <v>780000</v>
      </c>
      <c r="R167" s="82" t="str">
        <f t="shared" si="40"/>
        <v/>
      </c>
      <c r="S167" s="82" t="str">
        <f t="shared" si="41"/>
        <v/>
      </c>
      <c r="T167" s="82" t="str">
        <f t="shared" si="32"/>
        <v/>
      </c>
      <c r="U167" s="83" t="str">
        <f t="shared" si="42"/>
        <v/>
      </c>
      <c r="V167" s="82" t="str">
        <f t="shared" si="33"/>
        <v/>
      </c>
      <c r="W167" s="79" t="e">
        <f t="shared" si="34"/>
        <v>#VALUE!</v>
      </c>
      <c r="X167" s="78" t="e">
        <f>SUM($W$8:W167)</f>
        <v>#VALUE!</v>
      </c>
    </row>
    <row r="168" spans="7:24">
      <c r="G168" s="72" t="str">
        <f t="shared" si="29"/>
        <v/>
      </c>
      <c r="H168" s="73">
        <v>161</v>
      </c>
      <c r="I168" s="80" t="str">
        <f t="shared" si="35"/>
        <v/>
      </c>
      <c r="J168" s="81" t="str">
        <f t="shared" si="36"/>
        <v/>
      </c>
      <c r="K168" s="81" t="str">
        <f t="shared" si="37"/>
        <v/>
      </c>
      <c r="L168" s="81" t="str">
        <f t="shared" si="38"/>
        <v/>
      </c>
      <c r="M168" s="84"/>
      <c r="N168" s="82" t="str">
        <f t="shared" si="30"/>
        <v/>
      </c>
      <c r="O168" s="82" t="str">
        <f t="shared" si="31"/>
        <v/>
      </c>
      <c r="P168" s="82" t="str">
        <f t="shared" si="39"/>
        <v/>
      </c>
      <c r="Q168" s="78">
        <f>SUM(P$8:$P168)</f>
        <v>780000</v>
      </c>
      <c r="R168" s="82" t="str">
        <f t="shared" si="40"/>
        <v/>
      </c>
      <c r="S168" s="82" t="str">
        <f t="shared" si="41"/>
        <v/>
      </c>
      <c r="T168" s="82" t="str">
        <f t="shared" si="32"/>
        <v/>
      </c>
      <c r="U168" s="83" t="str">
        <f t="shared" si="42"/>
        <v/>
      </c>
      <c r="V168" s="82" t="str">
        <f t="shared" si="33"/>
        <v/>
      </c>
      <c r="W168" s="79" t="e">
        <f t="shared" si="34"/>
        <v>#VALUE!</v>
      </c>
      <c r="X168" s="78" t="e">
        <f>SUM($W$8:W168)</f>
        <v>#VALUE!</v>
      </c>
    </row>
    <row r="169" spans="7:24">
      <c r="G169" s="72" t="str">
        <f t="shared" si="29"/>
        <v/>
      </c>
      <c r="H169" s="73">
        <v>162</v>
      </c>
      <c r="I169" s="80" t="str">
        <f t="shared" si="35"/>
        <v/>
      </c>
      <c r="J169" s="81" t="str">
        <f t="shared" si="36"/>
        <v/>
      </c>
      <c r="K169" s="81" t="str">
        <f t="shared" si="37"/>
        <v/>
      </c>
      <c r="L169" s="81" t="str">
        <f t="shared" si="38"/>
        <v/>
      </c>
      <c r="M169" s="84"/>
      <c r="N169" s="82" t="str">
        <f t="shared" si="30"/>
        <v/>
      </c>
      <c r="O169" s="82" t="str">
        <f t="shared" si="31"/>
        <v/>
      </c>
      <c r="P169" s="82" t="str">
        <f t="shared" si="39"/>
        <v/>
      </c>
      <c r="Q169" s="78">
        <f>SUM(P$8:$P169)</f>
        <v>780000</v>
      </c>
      <c r="R169" s="82" t="str">
        <f t="shared" si="40"/>
        <v/>
      </c>
      <c r="S169" s="82" t="str">
        <f t="shared" si="41"/>
        <v/>
      </c>
      <c r="T169" s="82" t="str">
        <f t="shared" si="32"/>
        <v/>
      </c>
      <c r="U169" s="83" t="str">
        <f t="shared" si="42"/>
        <v/>
      </c>
      <c r="V169" s="82" t="str">
        <f t="shared" si="33"/>
        <v/>
      </c>
      <c r="W169" s="79" t="e">
        <f t="shared" si="34"/>
        <v>#VALUE!</v>
      </c>
      <c r="X169" s="78" t="e">
        <f>SUM($W$8:W169)</f>
        <v>#VALUE!</v>
      </c>
    </row>
    <row r="170" spans="7:24">
      <c r="G170" s="72" t="str">
        <f t="shared" si="29"/>
        <v/>
      </c>
      <c r="H170" s="73">
        <v>163</v>
      </c>
      <c r="I170" s="80" t="str">
        <f t="shared" si="35"/>
        <v/>
      </c>
      <c r="J170" s="81" t="str">
        <f t="shared" si="36"/>
        <v/>
      </c>
      <c r="K170" s="81" t="str">
        <f t="shared" si="37"/>
        <v/>
      </c>
      <c r="L170" s="81" t="str">
        <f t="shared" si="38"/>
        <v/>
      </c>
      <c r="M170" s="84"/>
      <c r="N170" s="82" t="str">
        <f t="shared" si="30"/>
        <v/>
      </c>
      <c r="O170" s="82" t="str">
        <f t="shared" si="31"/>
        <v/>
      </c>
      <c r="P170" s="82" t="str">
        <f t="shared" si="39"/>
        <v/>
      </c>
      <c r="Q170" s="78">
        <f>SUM(P$8:$P170)</f>
        <v>780000</v>
      </c>
      <c r="R170" s="82" t="str">
        <f t="shared" si="40"/>
        <v/>
      </c>
      <c r="S170" s="82" t="str">
        <f t="shared" si="41"/>
        <v/>
      </c>
      <c r="T170" s="82" t="str">
        <f t="shared" si="32"/>
        <v/>
      </c>
      <c r="U170" s="83" t="str">
        <f t="shared" si="42"/>
        <v/>
      </c>
      <c r="V170" s="82" t="str">
        <f t="shared" si="33"/>
        <v/>
      </c>
      <c r="W170" s="79" t="e">
        <f t="shared" si="34"/>
        <v>#VALUE!</v>
      </c>
      <c r="X170" s="78" t="e">
        <f>SUM($W$8:W170)</f>
        <v>#VALUE!</v>
      </c>
    </row>
    <row r="171" spans="7:24">
      <c r="G171" s="72" t="str">
        <f t="shared" si="29"/>
        <v/>
      </c>
      <c r="H171" s="73">
        <v>164</v>
      </c>
      <c r="I171" s="80" t="str">
        <f t="shared" si="35"/>
        <v/>
      </c>
      <c r="J171" s="81" t="str">
        <f t="shared" si="36"/>
        <v/>
      </c>
      <c r="K171" s="81" t="str">
        <f t="shared" si="37"/>
        <v/>
      </c>
      <c r="L171" s="81" t="str">
        <f t="shared" si="38"/>
        <v/>
      </c>
      <c r="M171" s="84"/>
      <c r="N171" s="82" t="str">
        <f t="shared" si="30"/>
        <v/>
      </c>
      <c r="O171" s="82" t="str">
        <f t="shared" si="31"/>
        <v/>
      </c>
      <c r="P171" s="82" t="str">
        <f t="shared" si="39"/>
        <v/>
      </c>
      <c r="Q171" s="78">
        <f>SUM(P$8:$P171)</f>
        <v>780000</v>
      </c>
      <c r="R171" s="82" t="str">
        <f t="shared" si="40"/>
        <v/>
      </c>
      <c r="S171" s="82" t="str">
        <f t="shared" si="41"/>
        <v/>
      </c>
      <c r="T171" s="82" t="str">
        <f t="shared" si="32"/>
        <v/>
      </c>
      <c r="U171" s="83" t="str">
        <f t="shared" si="42"/>
        <v/>
      </c>
      <c r="V171" s="82" t="str">
        <f t="shared" si="33"/>
        <v/>
      </c>
      <c r="W171" s="79" t="e">
        <f t="shared" si="34"/>
        <v>#VALUE!</v>
      </c>
      <c r="X171" s="78" t="e">
        <f>SUM($W$8:W171)</f>
        <v>#VALUE!</v>
      </c>
    </row>
    <row r="172" spans="7:24">
      <c r="G172" s="72" t="str">
        <f t="shared" si="29"/>
        <v/>
      </c>
      <c r="H172" s="73">
        <v>165</v>
      </c>
      <c r="I172" s="80" t="str">
        <f t="shared" si="35"/>
        <v/>
      </c>
      <c r="J172" s="81" t="str">
        <f t="shared" si="36"/>
        <v/>
      </c>
      <c r="K172" s="81" t="str">
        <f t="shared" si="37"/>
        <v/>
      </c>
      <c r="L172" s="81" t="str">
        <f t="shared" si="38"/>
        <v/>
      </c>
      <c r="M172" s="84"/>
      <c r="N172" s="82" t="str">
        <f t="shared" si="30"/>
        <v/>
      </c>
      <c r="O172" s="82" t="str">
        <f t="shared" si="31"/>
        <v/>
      </c>
      <c r="P172" s="82" t="str">
        <f t="shared" si="39"/>
        <v/>
      </c>
      <c r="Q172" s="78">
        <f>SUM(P$8:$P172)</f>
        <v>780000</v>
      </c>
      <c r="R172" s="82" t="str">
        <f t="shared" si="40"/>
        <v/>
      </c>
      <c r="S172" s="82" t="str">
        <f t="shared" si="41"/>
        <v/>
      </c>
      <c r="T172" s="82" t="str">
        <f t="shared" si="32"/>
        <v/>
      </c>
      <c r="U172" s="83" t="str">
        <f t="shared" si="42"/>
        <v/>
      </c>
      <c r="V172" s="82" t="str">
        <f t="shared" si="33"/>
        <v/>
      </c>
      <c r="W172" s="79" t="e">
        <f t="shared" si="34"/>
        <v>#VALUE!</v>
      </c>
      <c r="X172" s="78" t="e">
        <f>SUM($W$8:W172)</f>
        <v>#VALUE!</v>
      </c>
    </row>
    <row r="173" spans="7:24">
      <c r="G173" s="72" t="str">
        <f t="shared" si="29"/>
        <v/>
      </c>
      <c r="H173" s="73">
        <v>166</v>
      </c>
      <c r="I173" s="80" t="str">
        <f t="shared" si="35"/>
        <v/>
      </c>
      <c r="J173" s="81" t="str">
        <f t="shared" si="36"/>
        <v/>
      </c>
      <c r="K173" s="81" t="str">
        <f t="shared" si="37"/>
        <v/>
      </c>
      <c r="L173" s="81" t="str">
        <f t="shared" si="38"/>
        <v/>
      </c>
      <c r="M173" s="84"/>
      <c r="N173" s="82" t="str">
        <f t="shared" si="30"/>
        <v/>
      </c>
      <c r="O173" s="82" t="str">
        <f t="shared" si="31"/>
        <v/>
      </c>
      <c r="P173" s="82" t="str">
        <f t="shared" si="39"/>
        <v/>
      </c>
      <c r="Q173" s="78">
        <f>SUM(P$8:$P173)</f>
        <v>780000</v>
      </c>
      <c r="R173" s="82" t="str">
        <f t="shared" si="40"/>
        <v/>
      </c>
      <c r="S173" s="82" t="str">
        <f t="shared" si="41"/>
        <v/>
      </c>
      <c r="T173" s="82" t="str">
        <f t="shared" si="32"/>
        <v/>
      </c>
      <c r="U173" s="83" t="str">
        <f t="shared" si="42"/>
        <v/>
      </c>
      <c r="V173" s="82" t="str">
        <f t="shared" si="33"/>
        <v/>
      </c>
      <c r="W173" s="79" t="e">
        <f t="shared" si="34"/>
        <v>#VALUE!</v>
      </c>
      <c r="X173" s="78" t="e">
        <f>SUM($W$8:W173)</f>
        <v>#VALUE!</v>
      </c>
    </row>
    <row r="174" spans="7:24">
      <c r="G174" s="72" t="str">
        <f t="shared" si="29"/>
        <v/>
      </c>
      <c r="H174" s="73">
        <v>167</v>
      </c>
      <c r="I174" s="80" t="str">
        <f t="shared" si="35"/>
        <v/>
      </c>
      <c r="J174" s="81" t="str">
        <f t="shared" si="36"/>
        <v/>
      </c>
      <c r="K174" s="81" t="str">
        <f t="shared" si="37"/>
        <v/>
      </c>
      <c r="L174" s="81" t="str">
        <f t="shared" si="38"/>
        <v/>
      </c>
      <c r="M174" s="84"/>
      <c r="N174" s="82" t="str">
        <f t="shared" si="30"/>
        <v/>
      </c>
      <c r="O174" s="82" t="str">
        <f t="shared" si="31"/>
        <v/>
      </c>
      <c r="P174" s="82" t="str">
        <f t="shared" si="39"/>
        <v/>
      </c>
      <c r="Q174" s="78">
        <f>SUM(P$8:$P174)</f>
        <v>780000</v>
      </c>
      <c r="R174" s="82" t="str">
        <f t="shared" si="40"/>
        <v/>
      </c>
      <c r="S174" s="82" t="str">
        <f t="shared" si="41"/>
        <v/>
      </c>
      <c r="T174" s="82" t="str">
        <f t="shared" si="32"/>
        <v/>
      </c>
      <c r="U174" s="83" t="str">
        <f t="shared" si="42"/>
        <v/>
      </c>
      <c r="V174" s="82" t="str">
        <f t="shared" si="33"/>
        <v/>
      </c>
      <c r="W174" s="79" t="e">
        <f t="shared" si="34"/>
        <v>#VALUE!</v>
      </c>
      <c r="X174" s="78" t="e">
        <f>SUM($W$8:W174)</f>
        <v>#VALUE!</v>
      </c>
    </row>
    <row r="175" spans="7:24">
      <c r="G175" s="72" t="str">
        <f t="shared" si="29"/>
        <v/>
      </c>
      <c r="H175" s="73">
        <v>168</v>
      </c>
      <c r="I175" s="80" t="str">
        <f t="shared" si="35"/>
        <v/>
      </c>
      <c r="J175" s="81" t="str">
        <f t="shared" si="36"/>
        <v/>
      </c>
      <c r="K175" s="81" t="str">
        <f t="shared" si="37"/>
        <v/>
      </c>
      <c r="L175" s="81" t="str">
        <f t="shared" si="38"/>
        <v/>
      </c>
      <c r="M175" s="84"/>
      <c r="N175" s="82" t="str">
        <f t="shared" si="30"/>
        <v/>
      </c>
      <c r="O175" s="82" t="str">
        <f t="shared" si="31"/>
        <v/>
      </c>
      <c r="P175" s="82" t="str">
        <f t="shared" si="39"/>
        <v/>
      </c>
      <c r="Q175" s="78">
        <f>SUM(P$8:$P175)</f>
        <v>780000</v>
      </c>
      <c r="R175" s="82" t="str">
        <f t="shared" si="40"/>
        <v/>
      </c>
      <c r="S175" s="82" t="str">
        <f t="shared" si="41"/>
        <v/>
      </c>
      <c r="T175" s="82" t="str">
        <f t="shared" si="32"/>
        <v/>
      </c>
      <c r="U175" s="83" t="str">
        <f t="shared" si="42"/>
        <v/>
      </c>
      <c r="V175" s="82" t="str">
        <f t="shared" si="33"/>
        <v/>
      </c>
      <c r="W175" s="79" t="e">
        <f t="shared" si="34"/>
        <v>#VALUE!</v>
      </c>
      <c r="X175" s="78" t="e">
        <f>SUM($W$8:W175)</f>
        <v>#VALUE!</v>
      </c>
    </row>
    <row r="176" spans="7:24">
      <c r="G176" s="72" t="str">
        <f t="shared" si="29"/>
        <v/>
      </c>
      <c r="H176" s="73">
        <v>169</v>
      </c>
      <c r="I176" s="80" t="str">
        <f t="shared" si="35"/>
        <v/>
      </c>
      <c r="J176" s="81" t="str">
        <f t="shared" si="36"/>
        <v/>
      </c>
      <c r="K176" s="81" t="str">
        <f t="shared" si="37"/>
        <v/>
      </c>
      <c r="L176" s="81" t="str">
        <f t="shared" si="38"/>
        <v/>
      </c>
      <c r="M176" s="84"/>
      <c r="N176" s="82" t="str">
        <f t="shared" si="30"/>
        <v/>
      </c>
      <c r="O176" s="82" t="str">
        <f t="shared" si="31"/>
        <v/>
      </c>
      <c r="P176" s="82" t="str">
        <f t="shared" si="39"/>
        <v/>
      </c>
      <c r="Q176" s="78">
        <f>SUM(P$8:$P176)</f>
        <v>780000</v>
      </c>
      <c r="R176" s="82" t="str">
        <f t="shared" si="40"/>
        <v/>
      </c>
      <c r="S176" s="82" t="str">
        <f t="shared" si="41"/>
        <v/>
      </c>
      <c r="T176" s="82" t="str">
        <f t="shared" si="32"/>
        <v/>
      </c>
      <c r="U176" s="83" t="str">
        <f t="shared" si="42"/>
        <v/>
      </c>
      <c r="V176" s="82" t="str">
        <f t="shared" si="33"/>
        <v/>
      </c>
      <c r="W176" s="79" t="e">
        <f t="shared" si="34"/>
        <v>#VALUE!</v>
      </c>
      <c r="X176" s="78" t="e">
        <f>SUM($W$8:W176)</f>
        <v>#VALUE!</v>
      </c>
    </row>
    <row r="177" spans="7:24">
      <c r="G177" s="72" t="str">
        <f t="shared" si="29"/>
        <v/>
      </c>
      <c r="H177" s="73">
        <v>170</v>
      </c>
      <c r="I177" s="80" t="str">
        <f t="shared" si="35"/>
        <v/>
      </c>
      <c r="J177" s="81" t="str">
        <f t="shared" si="36"/>
        <v/>
      </c>
      <c r="K177" s="81" t="str">
        <f t="shared" si="37"/>
        <v/>
      </c>
      <c r="L177" s="81" t="str">
        <f t="shared" si="38"/>
        <v/>
      </c>
      <c r="M177" s="84"/>
      <c r="N177" s="82" t="str">
        <f t="shared" si="30"/>
        <v/>
      </c>
      <c r="O177" s="82" t="str">
        <f t="shared" si="31"/>
        <v/>
      </c>
      <c r="P177" s="82" t="str">
        <f t="shared" si="39"/>
        <v/>
      </c>
      <c r="Q177" s="78">
        <f>SUM(P$8:$P177)</f>
        <v>780000</v>
      </c>
      <c r="R177" s="82" t="str">
        <f t="shared" si="40"/>
        <v/>
      </c>
      <c r="S177" s="82" t="str">
        <f t="shared" si="41"/>
        <v/>
      </c>
      <c r="T177" s="82" t="str">
        <f t="shared" si="32"/>
        <v/>
      </c>
      <c r="U177" s="83" t="str">
        <f t="shared" si="42"/>
        <v/>
      </c>
      <c r="V177" s="82" t="str">
        <f t="shared" si="33"/>
        <v/>
      </c>
      <c r="W177" s="79" t="e">
        <f t="shared" si="34"/>
        <v>#VALUE!</v>
      </c>
      <c r="X177" s="78" t="e">
        <f>SUM($W$8:W177)</f>
        <v>#VALUE!</v>
      </c>
    </row>
    <row r="178" spans="7:24">
      <c r="G178" s="72" t="str">
        <f t="shared" si="29"/>
        <v/>
      </c>
      <c r="H178" s="73">
        <v>171</v>
      </c>
      <c r="I178" s="80" t="str">
        <f t="shared" si="35"/>
        <v/>
      </c>
      <c r="J178" s="81" t="str">
        <f t="shared" si="36"/>
        <v/>
      </c>
      <c r="K178" s="81" t="str">
        <f t="shared" si="37"/>
        <v/>
      </c>
      <c r="L178" s="81" t="str">
        <f t="shared" si="38"/>
        <v/>
      </c>
      <c r="M178" s="84"/>
      <c r="N178" s="82" t="str">
        <f t="shared" si="30"/>
        <v/>
      </c>
      <c r="O178" s="82" t="str">
        <f t="shared" si="31"/>
        <v/>
      </c>
      <c r="P178" s="82" t="str">
        <f t="shared" si="39"/>
        <v/>
      </c>
      <c r="Q178" s="78">
        <f>SUM(P$8:$P178)</f>
        <v>780000</v>
      </c>
      <c r="R178" s="82" t="str">
        <f t="shared" si="40"/>
        <v/>
      </c>
      <c r="S178" s="82" t="str">
        <f t="shared" si="41"/>
        <v/>
      </c>
      <c r="T178" s="82" t="str">
        <f t="shared" si="32"/>
        <v/>
      </c>
      <c r="U178" s="83" t="str">
        <f t="shared" si="42"/>
        <v/>
      </c>
      <c r="V178" s="82" t="str">
        <f t="shared" si="33"/>
        <v/>
      </c>
      <c r="W178" s="79" t="e">
        <f t="shared" si="34"/>
        <v>#VALUE!</v>
      </c>
      <c r="X178" s="78" t="e">
        <f>SUM($W$8:W178)</f>
        <v>#VALUE!</v>
      </c>
    </row>
    <row r="179" spans="7:24">
      <c r="G179" s="72" t="str">
        <f t="shared" si="29"/>
        <v/>
      </c>
      <c r="H179" s="73">
        <v>172</v>
      </c>
      <c r="I179" s="80" t="str">
        <f t="shared" si="35"/>
        <v/>
      </c>
      <c r="J179" s="81" t="str">
        <f t="shared" si="36"/>
        <v/>
      </c>
      <c r="K179" s="81" t="str">
        <f t="shared" si="37"/>
        <v/>
      </c>
      <c r="L179" s="81" t="str">
        <f t="shared" si="38"/>
        <v/>
      </c>
      <c r="M179" s="84"/>
      <c r="N179" s="82" t="str">
        <f t="shared" si="30"/>
        <v/>
      </c>
      <c r="O179" s="82" t="str">
        <f t="shared" si="31"/>
        <v/>
      </c>
      <c r="P179" s="82" t="str">
        <f t="shared" si="39"/>
        <v/>
      </c>
      <c r="Q179" s="78">
        <f>SUM(P$8:$P179)</f>
        <v>780000</v>
      </c>
      <c r="R179" s="82" t="str">
        <f t="shared" si="40"/>
        <v/>
      </c>
      <c r="S179" s="82" t="str">
        <f t="shared" si="41"/>
        <v/>
      </c>
      <c r="T179" s="82" t="str">
        <f t="shared" si="32"/>
        <v/>
      </c>
      <c r="U179" s="83" t="str">
        <f t="shared" si="42"/>
        <v/>
      </c>
      <c r="V179" s="82" t="str">
        <f t="shared" si="33"/>
        <v/>
      </c>
      <c r="W179" s="79" t="e">
        <f t="shared" si="34"/>
        <v>#VALUE!</v>
      </c>
      <c r="X179" s="78" t="e">
        <f>SUM($W$8:W179)</f>
        <v>#VALUE!</v>
      </c>
    </row>
    <row r="180" spans="7:24">
      <c r="G180" s="72" t="str">
        <f t="shared" si="29"/>
        <v/>
      </c>
      <c r="H180" s="73">
        <v>173</v>
      </c>
      <c r="I180" s="80" t="str">
        <f t="shared" si="35"/>
        <v/>
      </c>
      <c r="J180" s="81" t="str">
        <f t="shared" si="36"/>
        <v/>
      </c>
      <c r="K180" s="81" t="str">
        <f t="shared" si="37"/>
        <v/>
      </c>
      <c r="L180" s="81" t="str">
        <f t="shared" si="38"/>
        <v/>
      </c>
      <c r="M180" s="84"/>
      <c r="N180" s="82" t="str">
        <f t="shared" si="30"/>
        <v/>
      </c>
      <c r="O180" s="82" t="str">
        <f t="shared" si="31"/>
        <v/>
      </c>
      <c r="P180" s="82" t="str">
        <f t="shared" si="39"/>
        <v/>
      </c>
      <c r="Q180" s="78">
        <f>SUM(P$8:$P180)</f>
        <v>780000</v>
      </c>
      <c r="R180" s="82" t="str">
        <f t="shared" si="40"/>
        <v/>
      </c>
      <c r="S180" s="82" t="str">
        <f t="shared" si="41"/>
        <v/>
      </c>
      <c r="T180" s="82" t="str">
        <f t="shared" si="32"/>
        <v/>
      </c>
      <c r="U180" s="83" t="str">
        <f t="shared" si="42"/>
        <v/>
      </c>
      <c r="V180" s="82" t="str">
        <f t="shared" si="33"/>
        <v/>
      </c>
      <c r="W180" s="79" t="e">
        <f t="shared" si="34"/>
        <v>#VALUE!</v>
      </c>
      <c r="X180" s="78" t="e">
        <f>SUM($W$8:W180)</f>
        <v>#VALUE!</v>
      </c>
    </row>
    <row r="181" spans="7:24">
      <c r="G181" s="72" t="str">
        <f t="shared" si="29"/>
        <v/>
      </c>
      <c r="H181" s="73">
        <v>174</v>
      </c>
      <c r="I181" s="80" t="str">
        <f t="shared" si="35"/>
        <v/>
      </c>
      <c r="J181" s="81" t="str">
        <f t="shared" si="36"/>
        <v/>
      </c>
      <c r="K181" s="81" t="str">
        <f t="shared" si="37"/>
        <v/>
      </c>
      <c r="L181" s="81" t="str">
        <f t="shared" si="38"/>
        <v/>
      </c>
      <c r="M181" s="84"/>
      <c r="N181" s="82" t="str">
        <f t="shared" si="30"/>
        <v/>
      </c>
      <c r="O181" s="82" t="str">
        <f t="shared" si="31"/>
        <v/>
      </c>
      <c r="P181" s="82" t="str">
        <f t="shared" si="39"/>
        <v/>
      </c>
      <c r="Q181" s="78">
        <f>SUM(P$8:$P181)</f>
        <v>780000</v>
      </c>
      <c r="R181" s="82" t="str">
        <f t="shared" si="40"/>
        <v/>
      </c>
      <c r="S181" s="82" t="str">
        <f t="shared" si="41"/>
        <v/>
      </c>
      <c r="T181" s="82" t="str">
        <f t="shared" si="32"/>
        <v/>
      </c>
      <c r="U181" s="83" t="str">
        <f t="shared" si="42"/>
        <v/>
      </c>
      <c r="V181" s="82" t="str">
        <f t="shared" si="33"/>
        <v/>
      </c>
      <c r="W181" s="79" t="e">
        <f t="shared" si="34"/>
        <v>#VALUE!</v>
      </c>
      <c r="X181" s="78" t="e">
        <f>SUM($W$8:W181)</f>
        <v>#VALUE!</v>
      </c>
    </row>
    <row r="182" spans="7:24">
      <c r="G182" s="72" t="str">
        <f t="shared" si="29"/>
        <v/>
      </c>
      <c r="H182" s="73">
        <v>175</v>
      </c>
      <c r="I182" s="80" t="str">
        <f t="shared" si="35"/>
        <v/>
      </c>
      <c r="J182" s="81" t="str">
        <f t="shared" si="36"/>
        <v/>
      </c>
      <c r="K182" s="81" t="str">
        <f t="shared" si="37"/>
        <v/>
      </c>
      <c r="L182" s="81" t="str">
        <f t="shared" si="38"/>
        <v/>
      </c>
      <c r="M182" s="84"/>
      <c r="N182" s="82" t="str">
        <f t="shared" si="30"/>
        <v/>
      </c>
      <c r="O182" s="82" t="str">
        <f t="shared" si="31"/>
        <v/>
      </c>
      <c r="P182" s="82" t="str">
        <f t="shared" si="39"/>
        <v/>
      </c>
      <c r="Q182" s="78">
        <f>SUM(P$8:$P182)</f>
        <v>780000</v>
      </c>
      <c r="R182" s="82" t="str">
        <f t="shared" si="40"/>
        <v/>
      </c>
      <c r="S182" s="82" t="str">
        <f t="shared" si="41"/>
        <v/>
      </c>
      <c r="T182" s="82" t="str">
        <f t="shared" si="32"/>
        <v/>
      </c>
      <c r="U182" s="83" t="str">
        <f t="shared" si="42"/>
        <v/>
      </c>
      <c r="V182" s="82" t="str">
        <f t="shared" si="33"/>
        <v/>
      </c>
      <c r="W182" s="79" t="e">
        <f t="shared" si="34"/>
        <v>#VALUE!</v>
      </c>
      <c r="X182" s="78" t="e">
        <f>SUM($W$8:W182)</f>
        <v>#VALUE!</v>
      </c>
    </row>
    <row r="183" spans="7:24">
      <c r="G183" s="72" t="str">
        <f t="shared" si="29"/>
        <v/>
      </c>
      <c r="H183" s="73">
        <v>176</v>
      </c>
      <c r="I183" s="80" t="str">
        <f t="shared" si="35"/>
        <v/>
      </c>
      <c r="J183" s="81" t="str">
        <f t="shared" si="36"/>
        <v/>
      </c>
      <c r="K183" s="81" t="str">
        <f t="shared" si="37"/>
        <v/>
      </c>
      <c r="L183" s="81" t="str">
        <f t="shared" si="38"/>
        <v/>
      </c>
      <c r="M183" s="84"/>
      <c r="N183" s="82" t="str">
        <f t="shared" si="30"/>
        <v/>
      </c>
      <c r="O183" s="82" t="str">
        <f t="shared" si="31"/>
        <v/>
      </c>
      <c r="P183" s="82" t="str">
        <f t="shared" si="39"/>
        <v/>
      </c>
      <c r="Q183" s="78">
        <f>SUM(P$8:$P183)</f>
        <v>780000</v>
      </c>
      <c r="R183" s="82" t="str">
        <f t="shared" si="40"/>
        <v/>
      </c>
      <c r="S183" s="82" t="str">
        <f t="shared" si="41"/>
        <v/>
      </c>
      <c r="T183" s="82" t="str">
        <f t="shared" si="32"/>
        <v/>
      </c>
      <c r="U183" s="83" t="str">
        <f t="shared" si="42"/>
        <v/>
      </c>
      <c r="V183" s="82" t="str">
        <f t="shared" si="33"/>
        <v/>
      </c>
      <c r="W183" s="79" t="e">
        <f t="shared" si="34"/>
        <v>#VALUE!</v>
      </c>
      <c r="X183" s="78" t="e">
        <f>SUM($W$8:W183)</f>
        <v>#VALUE!</v>
      </c>
    </row>
    <row r="184" spans="7:24">
      <c r="G184" s="72" t="str">
        <f t="shared" si="29"/>
        <v/>
      </c>
      <c r="H184" s="73">
        <v>177</v>
      </c>
      <c r="I184" s="80" t="str">
        <f t="shared" si="35"/>
        <v/>
      </c>
      <c r="J184" s="81" t="str">
        <f t="shared" si="36"/>
        <v/>
      </c>
      <c r="K184" s="81" t="str">
        <f t="shared" si="37"/>
        <v/>
      </c>
      <c r="L184" s="81" t="str">
        <f t="shared" si="38"/>
        <v/>
      </c>
      <c r="M184" s="84"/>
      <c r="N184" s="82" t="str">
        <f t="shared" si="30"/>
        <v/>
      </c>
      <c r="O184" s="82" t="str">
        <f t="shared" si="31"/>
        <v/>
      </c>
      <c r="P184" s="82" t="str">
        <f t="shared" si="39"/>
        <v/>
      </c>
      <c r="Q184" s="78">
        <f>SUM(P$8:$P184)</f>
        <v>780000</v>
      </c>
      <c r="R184" s="82" t="str">
        <f t="shared" si="40"/>
        <v/>
      </c>
      <c r="S184" s="82" t="str">
        <f t="shared" si="41"/>
        <v/>
      </c>
      <c r="T184" s="82" t="str">
        <f t="shared" si="32"/>
        <v/>
      </c>
      <c r="U184" s="83" t="str">
        <f t="shared" si="42"/>
        <v/>
      </c>
      <c r="V184" s="82" t="str">
        <f t="shared" si="33"/>
        <v/>
      </c>
      <c r="W184" s="79" t="e">
        <f t="shared" si="34"/>
        <v>#VALUE!</v>
      </c>
      <c r="X184" s="78" t="e">
        <f>SUM($W$8:W184)</f>
        <v>#VALUE!</v>
      </c>
    </row>
    <row r="185" spans="7:24">
      <c r="G185" s="72" t="str">
        <f t="shared" si="29"/>
        <v/>
      </c>
      <c r="H185" s="73">
        <v>178</v>
      </c>
      <c r="I185" s="80" t="str">
        <f t="shared" si="35"/>
        <v/>
      </c>
      <c r="J185" s="81" t="str">
        <f t="shared" si="36"/>
        <v/>
      </c>
      <c r="K185" s="81" t="str">
        <f t="shared" si="37"/>
        <v/>
      </c>
      <c r="L185" s="81" t="str">
        <f t="shared" si="38"/>
        <v/>
      </c>
      <c r="M185" s="84"/>
      <c r="N185" s="82" t="str">
        <f t="shared" si="30"/>
        <v/>
      </c>
      <c r="O185" s="82" t="str">
        <f t="shared" si="31"/>
        <v/>
      </c>
      <c r="P185" s="82" t="str">
        <f t="shared" si="39"/>
        <v/>
      </c>
      <c r="Q185" s="78">
        <f>SUM(P$8:$P185)</f>
        <v>780000</v>
      </c>
      <c r="R185" s="82" t="str">
        <f t="shared" si="40"/>
        <v/>
      </c>
      <c r="S185" s="82" t="str">
        <f t="shared" si="41"/>
        <v/>
      </c>
      <c r="T185" s="82" t="str">
        <f t="shared" si="32"/>
        <v/>
      </c>
      <c r="U185" s="83" t="str">
        <f t="shared" si="42"/>
        <v/>
      </c>
      <c r="V185" s="82" t="str">
        <f t="shared" si="33"/>
        <v/>
      </c>
      <c r="W185" s="79" t="e">
        <f t="shared" si="34"/>
        <v>#VALUE!</v>
      </c>
      <c r="X185" s="78" t="e">
        <f>SUM($W$8:W185)</f>
        <v>#VALUE!</v>
      </c>
    </row>
    <row r="186" spans="7:24">
      <c r="G186" s="72" t="str">
        <f t="shared" si="29"/>
        <v/>
      </c>
      <c r="H186" s="73">
        <v>179</v>
      </c>
      <c r="I186" s="80" t="str">
        <f t="shared" si="35"/>
        <v/>
      </c>
      <c r="J186" s="81" t="str">
        <f t="shared" si="36"/>
        <v/>
      </c>
      <c r="K186" s="81" t="str">
        <f t="shared" si="37"/>
        <v/>
      </c>
      <c r="L186" s="81" t="str">
        <f t="shared" si="38"/>
        <v/>
      </c>
      <c r="M186" s="84"/>
      <c r="N186" s="82" t="str">
        <f t="shared" si="30"/>
        <v/>
      </c>
      <c r="O186" s="82" t="str">
        <f t="shared" si="31"/>
        <v/>
      </c>
      <c r="P186" s="82" t="str">
        <f t="shared" si="39"/>
        <v/>
      </c>
      <c r="Q186" s="78">
        <f>SUM(P$8:$P186)</f>
        <v>780000</v>
      </c>
      <c r="R186" s="82" t="str">
        <f t="shared" si="40"/>
        <v/>
      </c>
      <c r="S186" s="82" t="str">
        <f t="shared" si="41"/>
        <v/>
      </c>
      <c r="T186" s="82" t="str">
        <f t="shared" si="32"/>
        <v/>
      </c>
      <c r="U186" s="83" t="str">
        <f t="shared" si="42"/>
        <v/>
      </c>
      <c r="V186" s="82" t="str">
        <f t="shared" si="33"/>
        <v/>
      </c>
      <c r="W186" s="79" t="e">
        <f t="shared" si="34"/>
        <v>#VALUE!</v>
      </c>
      <c r="X186" s="78" t="e">
        <f>SUM($W$8:W186)</f>
        <v>#VALUE!</v>
      </c>
    </row>
    <row r="187" spans="7:24">
      <c r="G187" s="72" t="str">
        <f t="shared" si="29"/>
        <v/>
      </c>
      <c r="H187" s="73">
        <v>180</v>
      </c>
      <c r="I187" s="80" t="str">
        <f t="shared" si="35"/>
        <v/>
      </c>
      <c r="J187" s="81" t="str">
        <f t="shared" si="36"/>
        <v/>
      </c>
      <c r="K187" s="81" t="str">
        <f t="shared" si="37"/>
        <v/>
      </c>
      <c r="L187" s="81" t="str">
        <f t="shared" si="38"/>
        <v/>
      </c>
      <c r="M187" s="84"/>
      <c r="N187" s="82" t="str">
        <f t="shared" si="30"/>
        <v/>
      </c>
      <c r="O187" s="82" t="str">
        <f t="shared" si="31"/>
        <v/>
      </c>
      <c r="P187" s="82" t="str">
        <f t="shared" si="39"/>
        <v/>
      </c>
      <c r="Q187" s="78">
        <f>SUM(P$8:$P187)</f>
        <v>780000</v>
      </c>
      <c r="R187" s="82" t="str">
        <f t="shared" si="40"/>
        <v/>
      </c>
      <c r="S187" s="82" t="str">
        <f t="shared" si="41"/>
        <v/>
      </c>
      <c r="T187" s="82" t="str">
        <f t="shared" si="32"/>
        <v/>
      </c>
      <c r="U187" s="83" t="str">
        <f t="shared" si="42"/>
        <v/>
      </c>
      <c r="V187" s="82" t="str">
        <f t="shared" si="33"/>
        <v/>
      </c>
      <c r="W187" s="79" t="e">
        <f t="shared" si="34"/>
        <v>#VALUE!</v>
      </c>
      <c r="X187" s="78" t="e">
        <f>SUM($W$8:W187)</f>
        <v>#VALUE!</v>
      </c>
    </row>
    <row r="188" spans="7:24">
      <c r="G188" s="72" t="str">
        <f t="shared" si="29"/>
        <v/>
      </c>
      <c r="H188" s="73">
        <v>181</v>
      </c>
      <c r="I188" s="80" t="str">
        <f t="shared" si="35"/>
        <v/>
      </c>
      <c r="J188" s="81" t="str">
        <f t="shared" si="36"/>
        <v/>
      </c>
      <c r="K188" s="81" t="str">
        <f t="shared" si="37"/>
        <v/>
      </c>
      <c r="L188" s="81" t="str">
        <f t="shared" si="38"/>
        <v/>
      </c>
      <c r="M188" s="84"/>
      <c r="N188" s="82" t="str">
        <f t="shared" si="30"/>
        <v/>
      </c>
      <c r="O188" s="82" t="str">
        <f t="shared" si="31"/>
        <v/>
      </c>
      <c r="P188" s="82" t="str">
        <f t="shared" si="39"/>
        <v/>
      </c>
      <c r="Q188" s="78">
        <f>SUM(P$8:$P188)</f>
        <v>780000</v>
      </c>
      <c r="R188" s="82" t="str">
        <f t="shared" si="40"/>
        <v/>
      </c>
      <c r="S188" s="82" t="str">
        <f t="shared" si="41"/>
        <v/>
      </c>
      <c r="T188" s="82" t="str">
        <f t="shared" si="32"/>
        <v/>
      </c>
      <c r="U188" s="83" t="str">
        <f t="shared" si="42"/>
        <v/>
      </c>
      <c r="V188" s="82" t="str">
        <f t="shared" si="33"/>
        <v/>
      </c>
      <c r="W188" s="79" t="e">
        <f t="shared" si="34"/>
        <v>#VALUE!</v>
      </c>
      <c r="X188" s="78" t="e">
        <f>SUM($W$8:W188)</f>
        <v>#VALUE!</v>
      </c>
    </row>
    <row r="189" spans="7:24">
      <c r="G189" s="72" t="str">
        <f t="shared" si="29"/>
        <v/>
      </c>
      <c r="H189" s="73">
        <v>182</v>
      </c>
      <c r="I189" s="80" t="str">
        <f t="shared" si="35"/>
        <v/>
      </c>
      <c r="J189" s="81" t="str">
        <f t="shared" si="36"/>
        <v/>
      </c>
      <c r="K189" s="81" t="str">
        <f t="shared" si="37"/>
        <v/>
      </c>
      <c r="L189" s="81" t="str">
        <f t="shared" si="38"/>
        <v/>
      </c>
      <c r="M189" s="84"/>
      <c r="N189" s="82" t="str">
        <f t="shared" si="30"/>
        <v/>
      </c>
      <c r="O189" s="82" t="str">
        <f t="shared" si="31"/>
        <v/>
      </c>
      <c r="P189" s="82" t="str">
        <f t="shared" si="39"/>
        <v/>
      </c>
      <c r="Q189" s="78">
        <f>SUM(P$8:$P189)</f>
        <v>780000</v>
      </c>
      <c r="R189" s="82" t="str">
        <f t="shared" si="40"/>
        <v/>
      </c>
      <c r="S189" s="82" t="str">
        <f t="shared" si="41"/>
        <v/>
      </c>
      <c r="T189" s="82" t="str">
        <f t="shared" si="32"/>
        <v/>
      </c>
      <c r="U189" s="83" t="str">
        <f t="shared" si="42"/>
        <v/>
      </c>
      <c r="V189" s="82" t="str">
        <f t="shared" si="33"/>
        <v/>
      </c>
      <c r="W189" s="79" t="e">
        <f t="shared" si="34"/>
        <v>#VALUE!</v>
      </c>
      <c r="X189" s="78" t="e">
        <f>SUM($W$8:W189)</f>
        <v>#VALUE!</v>
      </c>
    </row>
    <row r="190" spans="7:24">
      <c r="G190" s="72" t="str">
        <f t="shared" si="29"/>
        <v/>
      </c>
      <c r="H190" s="73">
        <v>183</v>
      </c>
      <c r="I190" s="80" t="str">
        <f t="shared" si="35"/>
        <v/>
      </c>
      <c r="J190" s="81" t="str">
        <f t="shared" si="36"/>
        <v/>
      </c>
      <c r="K190" s="81" t="str">
        <f t="shared" si="37"/>
        <v/>
      </c>
      <c r="L190" s="81" t="str">
        <f t="shared" si="38"/>
        <v/>
      </c>
      <c r="M190" s="84"/>
      <c r="N190" s="82" t="str">
        <f t="shared" si="30"/>
        <v/>
      </c>
      <c r="O190" s="82" t="str">
        <f t="shared" si="31"/>
        <v/>
      </c>
      <c r="P190" s="82" t="str">
        <f t="shared" si="39"/>
        <v/>
      </c>
      <c r="Q190" s="78">
        <f>SUM(P$8:$P190)</f>
        <v>780000</v>
      </c>
      <c r="R190" s="82" t="str">
        <f t="shared" si="40"/>
        <v/>
      </c>
      <c r="S190" s="82" t="str">
        <f t="shared" si="41"/>
        <v/>
      </c>
      <c r="T190" s="82" t="str">
        <f t="shared" si="32"/>
        <v/>
      </c>
      <c r="U190" s="83" t="str">
        <f t="shared" si="42"/>
        <v/>
      </c>
      <c r="V190" s="82" t="str">
        <f t="shared" si="33"/>
        <v/>
      </c>
      <c r="W190" s="79" t="e">
        <f t="shared" si="34"/>
        <v>#VALUE!</v>
      </c>
      <c r="X190" s="78" t="e">
        <f>SUM($W$8:W190)</f>
        <v>#VALUE!</v>
      </c>
    </row>
    <row r="191" spans="7:24">
      <c r="G191" s="72" t="str">
        <f t="shared" si="29"/>
        <v/>
      </c>
      <c r="H191" s="73">
        <v>184</v>
      </c>
      <c r="I191" s="80" t="str">
        <f t="shared" si="35"/>
        <v/>
      </c>
      <c r="J191" s="81" t="str">
        <f t="shared" si="36"/>
        <v/>
      </c>
      <c r="K191" s="81" t="str">
        <f t="shared" si="37"/>
        <v/>
      </c>
      <c r="L191" s="81" t="str">
        <f t="shared" si="38"/>
        <v/>
      </c>
      <c r="M191" s="84"/>
      <c r="N191" s="82" t="str">
        <f t="shared" si="30"/>
        <v/>
      </c>
      <c r="O191" s="82" t="str">
        <f t="shared" si="31"/>
        <v/>
      </c>
      <c r="P191" s="82" t="str">
        <f t="shared" si="39"/>
        <v/>
      </c>
      <c r="Q191" s="78">
        <f>SUM(P$8:$P191)</f>
        <v>780000</v>
      </c>
      <c r="R191" s="82" t="str">
        <f t="shared" si="40"/>
        <v/>
      </c>
      <c r="S191" s="82" t="str">
        <f t="shared" si="41"/>
        <v/>
      </c>
      <c r="T191" s="82" t="str">
        <f t="shared" si="32"/>
        <v/>
      </c>
      <c r="U191" s="83" t="str">
        <f t="shared" si="42"/>
        <v/>
      </c>
      <c r="V191" s="82" t="str">
        <f t="shared" si="33"/>
        <v/>
      </c>
      <c r="W191" s="79" t="e">
        <f t="shared" si="34"/>
        <v>#VALUE!</v>
      </c>
      <c r="X191" s="78" t="e">
        <f>SUM($W$8:W191)</f>
        <v>#VALUE!</v>
      </c>
    </row>
    <row r="192" spans="7:24">
      <c r="G192" s="72" t="str">
        <f t="shared" si="29"/>
        <v/>
      </c>
      <c r="H192" s="73">
        <v>185</v>
      </c>
      <c r="I192" s="80" t="str">
        <f t="shared" si="35"/>
        <v/>
      </c>
      <c r="J192" s="81" t="str">
        <f t="shared" si="36"/>
        <v/>
      </c>
      <c r="K192" s="81" t="str">
        <f t="shared" si="37"/>
        <v/>
      </c>
      <c r="L192" s="81" t="str">
        <f t="shared" si="38"/>
        <v/>
      </c>
      <c r="M192" s="84"/>
      <c r="N192" s="82" t="str">
        <f t="shared" si="30"/>
        <v/>
      </c>
      <c r="O192" s="82" t="str">
        <f t="shared" si="31"/>
        <v/>
      </c>
      <c r="P192" s="82" t="str">
        <f t="shared" si="39"/>
        <v/>
      </c>
      <c r="Q192" s="78">
        <f>SUM(P$8:$P192)</f>
        <v>780000</v>
      </c>
      <c r="R192" s="82" t="str">
        <f t="shared" si="40"/>
        <v/>
      </c>
      <c r="S192" s="82" t="str">
        <f t="shared" si="41"/>
        <v/>
      </c>
      <c r="T192" s="82" t="str">
        <f t="shared" si="32"/>
        <v/>
      </c>
      <c r="U192" s="83" t="str">
        <f t="shared" si="42"/>
        <v/>
      </c>
      <c r="V192" s="82" t="str">
        <f t="shared" si="33"/>
        <v/>
      </c>
      <c r="W192" s="79" t="e">
        <f t="shared" si="34"/>
        <v>#VALUE!</v>
      </c>
      <c r="X192" s="78" t="e">
        <f>SUM($W$8:W192)</f>
        <v>#VALUE!</v>
      </c>
    </row>
    <row r="193" spans="7:24">
      <c r="G193" s="72" t="str">
        <f t="shared" si="29"/>
        <v/>
      </c>
      <c r="H193" s="73">
        <v>186</v>
      </c>
      <c r="I193" s="80" t="str">
        <f t="shared" si="35"/>
        <v/>
      </c>
      <c r="J193" s="81" t="str">
        <f t="shared" si="36"/>
        <v/>
      </c>
      <c r="K193" s="81" t="str">
        <f t="shared" si="37"/>
        <v/>
      </c>
      <c r="L193" s="81" t="str">
        <f t="shared" si="38"/>
        <v/>
      </c>
      <c r="M193" s="84"/>
      <c r="N193" s="82" t="str">
        <f t="shared" si="30"/>
        <v/>
      </c>
      <c r="O193" s="82" t="str">
        <f t="shared" si="31"/>
        <v/>
      </c>
      <c r="P193" s="82" t="str">
        <f t="shared" si="39"/>
        <v/>
      </c>
      <c r="Q193" s="78">
        <f>SUM(P$8:$P193)</f>
        <v>780000</v>
      </c>
      <c r="R193" s="82" t="str">
        <f t="shared" si="40"/>
        <v/>
      </c>
      <c r="S193" s="82" t="str">
        <f t="shared" si="41"/>
        <v/>
      </c>
      <c r="T193" s="82" t="str">
        <f t="shared" si="32"/>
        <v/>
      </c>
      <c r="U193" s="83" t="str">
        <f t="shared" si="42"/>
        <v/>
      </c>
      <c r="V193" s="82" t="str">
        <f t="shared" si="33"/>
        <v/>
      </c>
      <c r="W193" s="79" t="e">
        <f t="shared" si="34"/>
        <v>#VALUE!</v>
      </c>
      <c r="X193" s="78" t="e">
        <f>SUM($W$8:W193)</f>
        <v>#VALUE!</v>
      </c>
    </row>
    <row r="194" spans="7:24">
      <c r="G194" s="72" t="str">
        <f t="shared" si="29"/>
        <v/>
      </c>
      <c r="H194" s="73">
        <v>187</v>
      </c>
      <c r="I194" s="80" t="str">
        <f t="shared" si="35"/>
        <v/>
      </c>
      <c r="J194" s="81" t="str">
        <f t="shared" si="36"/>
        <v/>
      </c>
      <c r="K194" s="81" t="str">
        <f t="shared" si="37"/>
        <v/>
      </c>
      <c r="L194" s="81" t="str">
        <f t="shared" si="38"/>
        <v/>
      </c>
      <c r="M194" s="84"/>
      <c r="N194" s="82" t="str">
        <f t="shared" si="30"/>
        <v/>
      </c>
      <c r="O194" s="82" t="str">
        <f t="shared" si="31"/>
        <v/>
      </c>
      <c r="P194" s="82" t="str">
        <f t="shared" si="39"/>
        <v/>
      </c>
      <c r="Q194" s="78">
        <f>SUM(P$8:$P194)</f>
        <v>780000</v>
      </c>
      <c r="R194" s="82" t="str">
        <f t="shared" si="40"/>
        <v/>
      </c>
      <c r="S194" s="82" t="str">
        <f t="shared" si="41"/>
        <v/>
      </c>
      <c r="T194" s="82" t="str">
        <f t="shared" si="32"/>
        <v/>
      </c>
      <c r="U194" s="83" t="str">
        <f t="shared" si="42"/>
        <v/>
      </c>
      <c r="V194" s="82" t="str">
        <f t="shared" si="33"/>
        <v/>
      </c>
      <c r="W194" s="79" t="e">
        <f t="shared" si="34"/>
        <v>#VALUE!</v>
      </c>
      <c r="X194" s="78" t="e">
        <f>SUM($W$8:W194)</f>
        <v>#VALUE!</v>
      </c>
    </row>
    <row r="195" spans="7:24">
      <c r="G195" s="72" t="str">
        <f t="shared" si="29"/>
        <v/>
      </c>
      <c r="H195" s="73">
        <v>188</v>
      </c>
      <c r="I195" s="80" t="str">
        <f t="shared" si="35"/>
        <v/>
      </c>
      <c r="J195" s="81" t="str">
        <f t="shared" si="36"/>
        <v/>
      </c>
      <c r="K195" s="81" t="str">
        <f t="shared" si="37"/>
        <v/>
      </c>
      <c r="L195" s="81" t="str">
        <f t="shared" si="38"/>
        <v/>
      </c>
      <c r="M195" s="84"/>
      <c r="N195" s="82" t="str">
        <f t="shared" si="30"/>
        <v/>
      </c>
      <c r="O195" s="82" t="str">
        <f t="shared" si="31"/>
        <v/>
      </c>
      <c r="P195" s="82" t="str">
        <f t="shared" si="39"/>
        <v/>
      </c>
      <c r="Q195" s="78">
        <f>SUM(P$8:$P195)</f>
        <v>780000</v>
      </c>
      <c r="R195" s="82" t="str">
        <f t="shared" si="40"/>
        <v/>
      </c>
      <c r="S195" s="82" t="str">
        <f t="shared" si="41"/>
        <v/>
      </c>
      <c r="T195" s="82" t="str">
        <f t="shared" si="32"/>
        <v/>
      </c>
      <c r="U195" s="83" t="str">
        <f t="shared" si="42"/>
        <v/>
      </c>
      <c r="V195" s="82" t="str">
        <f t="shared" si="33"/>
        <v/>
      </c>
      <c r="W195" s="79" t="e">
        <f t="shared" si="34"/>
        <v>#VALUE!</v>
      </c>
      <c r="X195" s="78" t="e">
        <f>SUM($W$8:W195)</f>
        <v>#VALUE!</v>
      </c>
    </row>
    <row r="196" spans="7:24">
      <c r="G196" s="72" t="str">
        <f t="shared" si="29"/>
        <v/>
      </c>
      <c r="H196" s="73">
        <v>189</v>
      </c>
      <c r="I196" s="80" t="str">
        <f t="shared" si="35"/>
        <v/>
      </c>
      <c r="J196" s="81" t="str">
        <f t="shared" si="36"/>
        <v/>
      </c>
      <c r="K196" s="81" t="str">
        <f t="shared" si="37"/>
        <v/>
      </c>
      <c r="L196" s="81" t="str">
        <f t="shared" si="38"/>
        <v/>
      </c>
      <c r="M196" s="84"/>
      <c r="N196" s="82" t="str">
        <f t="shared" si="30"/>
        <v/>
      </c>
      <c r="O196" s="82" t="str">
        <f t="shared" si="31"/>
        <v/>
      </c>
      <c r="P196" s="82" t="str">
        <f t="shared" si="39"/>
        <v/>
      </c>
      <c r="Q196" s="78">
        <f>SUM(P$8:$P196)</f>
        <v>780000</v>
      </c>
      <c r="R196" s="82" t="str">
        <f t="shared" si="40"/>
        <v/>
      </c>
      <c r="S196" s="82" t="str">
        <f t="shared" si="41"/>
        <v/>
      </c>
      <c r="T196" s="82" t="str">
        <f t="shared" si="32"/>
        <v/>
      </c>
      <c r="U196" s="83" t="str">
        <f t="shared" si="42"/>
        <v/>
      </c>
      <c r="V196" s="82" t="str">
        <f t="shared" si="33"/>
        <v/>
      </c>
      <c r="W196" s="79" t="e">
        <f t="shared" si="34"/>
        <v>#VALUE!</v>
      </c>
      <c r="X196" s="78" t="e">
        <f>SUM($W$8:W196)</f>
        <v>#VALUE!</v>
      </c>
    </row>
    <row r="197" spans="7:24">
      <c r="G197" s="72" t="str">
        <f t="shared" si="29"/>
        <v/>
      </c>
      <c r="H197" s="73">
        <v>190</v>
      </c>
      <c r="I197" s="80" t="str">
        <f t="shared" si="35"/>
        <v/>
      </c>
      <c r="J197" s="81" t="str">
        <f t="shared" si="36"/>
        <v/>
      </c>
      <c r="K197" s="81" t="str">
        <f t="shared" si="37"/>
        <v/>
      </c>
      <c r="L197" s="81" t="str">
        <f t="shared" si="38"/>
        <v/>
      </c>
      <c r="M197" s="84"/>
      <c r="N197" s="82" t="str">
        <f t="shared" si="30"/>
        <v/>
      </c>
      <c r="O197" s="82" t="str">
        <f t="shared" si="31"/>
        <v/>
      </c>
      <c r="P197" s="82" t="str">
        <f t="shared" si="39"/>
        <v/>
      </c>
      <c r="Q197" s="78">
        <f>SUM(P$8:$P197)</f>
        <v>780000</v>
      </c>
      <c r="R197" s="82" t="str">
        <f t="shared" si="40"/>
        <v/>
      </c>
      <c r="S197" s="82" t="str">
        <f t="shared" si="41"/>
        <v/>
      </c>
      <c r="T197" s="82" t="str">
        <f t="shared" si="32"/>
        <v/>
      </c>
      <c r="U197" s="83" t="str">
        <f t="shared" si="42"/>
        <v/>
      </c>
      <c r="V197" s="82" t="str">
        <f t="shared" si="33"/>
        <v/>
      </c>
      <c r="W197" s="79" t="e">
        <f t="shared" si="34"/>
        <v>#VALUE!</v>
      </c>
      <c r="X197" s="78" t="e">
        <f>SUM($W$8:W197)</f>
        <v>#VALUE!</v>
      </c>
    </row>
    <row r="198" spans="7:24">
      <c r="G198" s="72" t="str">
        <f t="shared" si="29"/>
        <v/>
      </c>
      <c r="H198" s="73">
        <v>191</v>
      </c>
      <c r="I198" s="80" t="str">
        <f t="shared" si="35"/>
        <v/>
      </c>
      <c r="J198" s="81" t="str">
        <f t="shared" si="36"/>
        <v/>
      </c>
      <c r="K198" s="81" t="str">
        <f t="shared" si="37"/>
        <v/>
      </c>
      <c r="L198" s="81" t="str">
        <f t="shared" si="38"/>
        <v/>
      </c>
      <c r="M198" s="84"/>
      <c r="N198" s="82" t="str">
        <f t="shared" si="30"/>
        <v/>
      </c>
      <c r="O198" s="82" t="str">
        <f t="shared" si="31"/>
        <v/>
      </c>
      <c r="P198" s="82" t="str">
        <f t="shared" si="39"/>
        <v/>
      </c>
      <c r="Q198" s="78">
        <f>SUM(P$8:$P198)</f>
        <v>780000</v>
      </c>
      <c r="R198" s="82" t="str">
        <f t="shared" si="40"/>
        <v/>
      </c>
      <c r="S198" s="82" t="str">
        <f t="shared" si="41"/>
        <v/>
      </c>
      <c r="T198" s="82" t="str">
        <f t="shared" si="32"/>
        <v/>
      </c>
      <c r="U198" s="83" t="str">
        <f t="shared" si="42"/>
        <v/>
      </c>
      <c r="V198" s="82" t="str">
        <f t="shared" si="33"/>
        <v/>
      </c>
      <c r="W198" s="79" t="e">
        <f t="shared" si="34"/>
        <v>#VALUE!</v>
      </c>
      <c r="X198" s="78" t="e">
        <f>SUM($W$8:W198)</f>
        <v>#VALUE!</v>
      </c>
    </row>
    <row r="199" spans="7:24">
      <c r="G199" s="72" t="str">
        <f t="shared" si="29"/>
        <v/>
      </c>
      <c r="H199" s="73">
        <v>192</v>
      </c>
      <c r="I199" s="80" t="str">
        <f t="shared" si="35"/>
        <v/>
      </c>
      <c r="J199" s="81" t="str">
        <f t="shared" si="36"/>
        <v/>
      </c>
      <c r="K199" s="81" t="str">
        <f t="shared" si="37"/>
        <v/>
      </c>
      <c r="L199" s="81" t="str">
        <f t="shared" si="38"/>
        <v/>
      </c>
      <c r="M199" s="84"/>
      <c r="N199" s="82" t="str">
        <f t="shared" si="30"/>
        <v/>
      </c>
      <c r="O199" s="82" t="str">
        <f t="shared" si="31"/>
        <v/>
      </c>
      <c r="P199" s="82" t="str">
        <f t="shared" si="39"/>
        <v/>
      </c>
      <c r="Q199" s="78">
        <f>SUM(P$8:$P199)</f>
        <v>780000</v>
      </c>
      <c r="R199" s="82" t="str">
        <f t="shared" si="40"/>
        <v/>
      </c>
      <c r="S199" s="82" t="str">
        <f t="shared" si="41"/>
        <v/>
      </c>
      <c r="T199" s="82" t="str">
        <f t="shared" si="32"/>
        <v/>
      </c>
      <c r="U199" s="83" t="str">
        <f t="shared" si="42"/>
        <v/>
      </c>
      <c r="V199" s="82" t="str">
        <f t="shared" si="33"/>
        <v/>
      </c>
      <c r="W199" s="79" t="e">
        <f t="shared" si="34"/>
        <v>#VALUE!</v>
      </c>
      <c r="X199" s="78" t="e">
        <f>SUM($W$8:W199)</f>
        <v>#VALUE!</v>
      </c>
    </row>
    <row r="200" spans="7:24">
      <c r="G200" s="72" t="str">
        <f t="shared" ref="G200:G263" si="43">IF(H200 &lt;= $D$21*$D$11, H200/12, "")</f>
        <v/>
      </c>
      <c r="H200" s="73">
        <v>193</v>
      </c>
      <c r="I200" s="80" t="str">
        <f t="shared" si="35"/>
        <v/>
      </c>
      <c r="J200" s="81" t="str">
        <f t="shared" si="36"/>
        <v/>
      </c>
      <c r="K200" s="81" t="str">
        <f t="shared" si="37"/>
        <v/>
      </c>
      <c r="L200" s="81" t="str">
        <f t="shared" si="38"/>
        <v/>
      </c>
      <c r="M200" s="84"/>
      <c r="N200" s="82" t="str">
        <f t="shared" si="30"/>
        <v/>
      </c>
      <c r="O200" s="82" t="str">
        <f t="shared" si="31"/>
        <v/>
      </c>
      <c r="P200" s="82" t="str">
        <f t="shared" si="39"/>
        <v/>
      </c>
      <c r="Q200" s="78">
        <f>SUM(P$8:$P200)</f>
        <v>780000</v>
      </c>
      <c r="R200" s="82" t="str">
        <f t="shared" si="40"/>
        <v/>
      </c>
      <c r="S200" s="82" t="str">
        <f t="shared" si="41"/>
        <v/>
      </c>
      <c r="T200" s="82" t="str">
        <f t="shared" si="32"/>
        <v/>
      </c>
      <c r="U200" s="83" t="str">
        <f t="shared" si="42"/>
        <v/>
      </c>
      <c r="V200" s="82" t="str">
        <f t="shared" si="33"/>
        <v/>
      </c>
      <c r="W200" s="79" t="e">
        <f t="shared" si="34"/>
        <v>#VALUE!</v>
      </c>
      <c r="X200" s="78" t="e">
        <f>SUM($W$8:W200)</f>
        <v>#VALUE!</v>
      </c>
    </row>
    <row r="201" spans="7:24">
      <c r="G201" s="72" t="str">
        <f t="shared" si="43"/>
        <v/>
      </c>
      <c r="H201" s="73">
        <v>194</v>
      </c>
      <c r="I201" s="80" t="str">
        <f t="shared" si="35"/>
        <v/>
      </c>
      <c r="J201" s="81" t="str">
        <f t="shared" si="36"/>
        <v/>
      </c>
      <c r="K201" s="81" t="str">
        <f t="shared" si="37"/>
        <v/>
      </c>
      <c r="L201" s="81" t="str">
        <f t="shared" si="38"/>
        <v/>
      </c>
      <c r="M201" s="84"/>
      <c r="N201" s="82" t="str">
        <f t="shared" ref="N201:N264" si="44">IF(G200 = "", "",IF(G201 &lt;= $D$21, $D$19/12, 0))</f>
        <v/>
      </c>
      <c r="O201" s="82" t="str">
        <f t="shared" ref="O201:O264" si="45">IF(G200 = "", "",N201*$D$20)</f>
        <v/>
      </c>
      <c r="P201" s="82" t="str">
        <f t="shared" si="39"/>
        <v/>
      </c>
      <c r="Q201" s="78">
        <f>SUM(P$8:$P201)</f>
        <v>780000</v>
      </c>
      <c r="R201" s="82" t="str">
        <f t="shared" si="40"/>
        <v/>
      </c>
      <c r="S201" s="82" t="str">
        <f t="shared" si="41"/>
        <v/>
      </c>
      <c r="T201" s="82" t="str">
        <f t="shared" ref="T201:T264" si="46">IF(G200 = "", "",R201*$D$20)</f>
        <v/>
      </c>
      <c r="U201" s="83" t="str">
        <f t="shared" si="42"/>
        <v/>
      </c>
      <c r="V201" s="82" t="str">
        <f t="shared" ref="V201:V264" si="47">IF(G200 = "", "",U201*$D$20)</f>
        <v/>
      </c>
      <c r="W201" s="79" t="e">
        <f t="shared" ref="W201:W264" si="48">N201-((N201-U201-R201)*$D$20)-J201</f>
        <v>#VALUE!</v>
      </c>
      <c r="X201" s="78" t="e">
        <f>SUM($W$8:W201)</f>
        <v>#VALUE!</v>
      </c>
    </row>
    <row r="202" spans="7:24">
      <c r="G202" s="72" t="str">
        <f t="shared" si="43"/>
        <v/>
      </c>
      <c r="H202" s="73">
        <v>195</v>
      </c>
      <c r="I202" s="80" t="str">
        <f t="shared" ref="I202:I265" si="49">IF(G201 = "", "",IF(I201-L201 &lt; 0, 0,I201-L201))</f>
        <v/>
      </c>
      <c r="J202" s="81" t="str">
        <f t="shared" ref="J202:J265" si="50">IF(G201 = "", "",IF(I202 &lt;= 0.01, 0, $D$12))</f>
        <v/>
      </c>
      <c r="K202" s="81" t="str">
        <f t="shared" ref="K202:K265" si="51">IF(G201 = "", "",IF(I202 &lt;= 0, 0, I202*($D$9/$D$11)))</f>
        <v/>
      </c>
      <c r="L202" s="81" t="str">
        <f t="shared" ref="L202:L265" si="52">IF(G201 = "", "",IF(I202 &lt;= 0,0, J202-K202))</f>
        <v/>
      </c>
      <c r="M202" s="84"/>
      <c r="N202" s="82" t="str">
        <f t="shared" si="44"/>
        <v/>
      </c>
      <c r="O202" s="82" t="str">
        <f t="shared" si="45"/>
        <v/>
      </c>
      <c r="P202" s="82" t="str">
        <f t="shared" ref="P202:P265" si="53">IF(G201 = "", "",N202-O202)</f>
        <v/>
      </c>
      <c r="Q202" s="78">
        <f>SUM(P$8:$P202)</f>
        <v>780000</v>
      </c>
      <c r="R202" s="82" t="str">
        <f t="shared" ref="R202:R265" si="54">IF(G201 = "", "",IF(K202 = "", 0, K202))</f>
        <v/>
      </c>
      <c r="S202" s="82" t="str">
        <f t="shared" ref="S202:S265" si="55">IF(G201 = "", "",N202-R202-O202)</f>
        <v/>
      </c>
      <c r="T202" s="82" t="str">
        <f t="shared" si="46"/>
        <v/>
      </c>
      <c r="U202" s="83" t="str">
        <f t="shared" ref="U202:U265" si="56">IF(G201 = "", "",IF(G202 &lt;= $D$13, $D$8/($D$13*$D$11), 0))</f>
        <v/>
      </c>
      <c r="V202" s="82" t="str">
        <f t="shared" si="47"/>
        <v/>
      </c>
      <c r="W202" s="79" t="e">
        <f t="shared" si="48"/>
        <v>#VALUE!</v>
      </c>
      <c r="X202" s="78" t="e">
        <f>SUM($W$8:W202)</f>
        <v>#VALUE!</v>
      </c>
    </row>
    <row r="203" spans="7:24">
      <c r="G203" s="72" t="str">
        <f t="shared" si="43"/>
        <v/>
      </c>
      <c r="H203" s="73">
        <v>196</v>
      </c>
      <c r="I203" s="80" t="str">
        <f t="shared" si="49"/>
        <v/>
      </c>
      <c r="J203" s="81" t="str">
        <f t="shared" si="50"/>
        <v/>
      </c>
      <c r="K203" s="81" t="str">
        <f t="shared" si="51"/>
        <v/>
      </c>
      <c r="L203" s="81" t="str">
        <f t="shared" si="52"/>
        <v/>
      </c>
      <c r="M203" s="84"/>
      <c r="N203" s="82" t="str">
        <f t="shared" si="44"/>
        <v/>
      </c>
      <c r="O203" s="82" t="str">
        <f t="shared" si="45"/>
        <v/>
      </c>
      <c r="P203" s="82" t="str">
        <f t="shared" si="53"/>
        <v/>
      </c>
      <c r="Q203" s="78">
        <f>SUM(P$8:$P203)</f>
        <v>780000</v>
      </c>
      <c r="R203" s="82" t="str">
        <f t="shared" si="54"/>
        <v/>
      </c>
      <c r="S203" s="82" t="str">
        <f t="shared" si="55"/>
        <v/>
      </c>
      <c r="T203" s="82" t="str">
        <f t="shared" si="46"/>
        <v/>
      </c>
      <c r="U203" s="83" t="str">
        <f t="shared" si="56"/>
        <v/>
      </c>
      <c r="V203" s="82" t="str">
        <f t="shared" si="47"/>
        <v/>
      </c>
      <c r="W203" s="79" t="e">
        <f t="shared" si="48"/>
        <v>#VALUE!</v>
      </c>
      <c r="X203" s="78" t="e">
        <f>SUM($W$8:W203)</f>
        <v>#VALUE!</v>
      </c>
    </row>
    <row r="204" spans="7:24">
      <c r="G204" s="72" t="str">
        <f t="shared" si="43"/>
        <v/>
      </c>
      <c r="H204" s="73">
        <v>197</v>
      </c>
      <c r="I204" s="80" t="str">
        <f t="shared" si="49"/>
        <v/>
      </c>
      <c r="J204" s="81" t="str">
        <f t="shared" si="50"/>
        <v/>
      </c>
      <c r="K204" s="81" t="str">
        <f t="shared" si="51"/>
        <v/>
      </c>
      <c r="L204" s="81" t="str">
        <f t="shared" si="52"/>
        <v/>
      </c>
      <c r="M204" s="84"/>
      <c r="N204" s="82" t="str">
        <f t="shared" si="44"/>
        <v/>
      </c>
      <c r="O204" s="82" t="str">
        <f t="shared" si="45"/>
        <v/>
      </c>
      <c r="P204" s="82" t="str">
        <f t="shared" si="53"/>
        <v/>
      </c>
      <c r="Q204" s="78">
        <f>SUM(P$8:$P204)</f>
        <v>780000</v>
      </c>
      <c r="R204" s="82" t="str">
        <f t="shared" si="54"/>
        <v/>
      </c>
      <c r="S204" s="82" t="str">
        <f t="shared" si="55"/>
        <v/>
      </c>
      <c r="T204" s="82" t="str">
        <f t="shared" si="46"/>
        <v/>
      </c>
      <c r="U204" s="83" t="str">
        <f t="shared" si="56"/>
        <v/>
      </c>
      <c r="V204" s="82" t="str">
        <f t="shared" si="47"/>
        <v/>
      </c>
      <c r="W204" s="79" t="e">
        <f t="shared" si="48"/>
        <v>#VALUE!</v>
      </c>
      <c r="X204" s="78" t="e">
        <f>SUM($W$8:W204)</f>
        <v>#VALUE!</v>
      </c>
    </row>
    <row r="205" spans="7:24">
      <c r="G205" s="72" t="str">
        <f t="shared" si="43"/>
        <v/>
      </c>
      <c r="H205" s="73">
        <v>198</v>
      </c>
      <c r="I205" s="80" t="str">
        <f t="shared" si="49"/>
        <v/>
      </c>
      <c r="J205" s="81" t="str">
        <f t="shared" si="50"/>
        <v/>
      </c>
      <c r="K205" s="81" t="str">
        <f t="shared" si="51"/>
        <v/>
      </c>
      <c r="L205" s="81" t="str">
        <f t="shared" si="52"/>
        <v/>
      </c>
      <c r="M205" s="84"/>
      <c r="N205" s="82" t="str">
        <f t="shared" si="44"/>
        <v/>
      </c>
      <c r="O205" s="82" t="str">
        <f t="shared" si="45"/>
        <v/>
      </c>
      <c r="P205" s="82" t="str">
        <f t="shared" si="53"/>
        <v/>
      </c>
      <c r="Q205" s="78">
        <f>SUM(P$8:$P205)</f>
        <v>780000</v>
      </c>
      <c r="R205" s="82" t="str">
        <f t="shared" si="54"/>
        <v/>
      </c>
      <c r="S205" s="82" t="str">
        <f t="shared" si="55"/>
        <v/>
      </c>
      <c r="T205" s="82" t="str">
        <f t="shared" si="46"/>
        <v/>
      </c>
      <c r="U205" s="83" t="str">
        <f t="shared" si="56"/>
        <v/>
      </c>
      <c r="V205" s="82" t="str">
        <f t="shared" si="47"/>
        <v/>
      </c>
      <c r="W205" s="79" t="e">
        <f t="shared" si="48"/>
        <v>#VALUE!</v>
      </c>
      <c r="X205" s="78" t="e">
        <f>SUM($W$8:W205)</f>
        <v>#VALUE!</v>
      </c>
    </row>
    <row r="206" spans="7:24">
      <c r="G206" s="72" t="str">
        <f t="shared" si="43"/>
        <v/>
      </c>
      <c r="H206" s="73">
        <v>199</v>
      </c>
      <c r="I206" s="80" t="str">
        <f t="shared" si="49"/>
        <v/>
      </c>
      <c r="J206" s="81" t="str">
        <f t="shared" si="50"/>
        <v/>
      </c>
      <c r="K206" s="81" t="str">
        <f t="shared" si="51"/>
        <v/>
      </c>
      <c r="L206" s="81" t="str">
        <f t="shared" si="52"/>
        <v/>
      </c>
      <c r="M206" s="84"/>
      <c r="N206" s="82" t="str">
        <f t="shared" si="44"/>
        <v/>
      </c>
      <c r="O206" s="82" t="str">
        <f t="shared" si="45"/>
        <v/>
      </c>
      <c r="P206" s="82" t="str">
        <f t="shared" si="53"/>
        <v/>
      </c>
      <c r="Q206" s="78">
        <f>SUM(P$8:$P206)</f>
        <v>780000</v>
      </c>
      <c r="R206" s="82" t="str">
        <f t="shared" si="54"/>
        <v/>
      </c>
      <c r="S206" s="82" t="str">
        <f t="shared" si="55"/>
        <v/>
      </c>
      <c r="T206" s="82" t="str">
        <f t="shared" si="46"/>
        <v/>
      </c>
      <c r="U206" s="83" t="str">
        <f t="shared" si="56"/>
        <v/>
      </c>
      <c r="V206" s="82" t="str">
        <f t="shared" si="47"/>
        <v/>
      </c>
      <c r="W206" s="79" t="e">
        <f t="shared" si="48"/>
        <v>#VALUE!</v>
      </c>
      <c r="X206" s="78" t="e">
        <f>SUM($W$8:W206)</f>
        <v>#VALUE!</v>
      </c>
    </row>
    <row r="207" spans="7:24">
      <c r="G207" s="72" t="str">
        <f t="shared" si="43"/>
        <v/>
      </c>
      <c r="H207" s="73">
        <v>200</v>
      </c>
      <c r="I207" s="80" t="str">
        <f t="shared" si="49"/>
        <v/>
      </c>
      <c r="J207" s="81" t="str">
        <f t="shared" si="50"/>
        <v/>
      </c>
      <c r="K207" s="81" t="str">
        <f t="shared" si="51"/>
        <v/>
      </c>
      <c r="L207" s="81" t="str">
        <f t="shared" si="52"/>
        <v/>
      </c>
      <c r="M207" s="84"/>
      <c r="N207" s="82" t="str">
        <f t="shared" si="44"/>
        <v/>
      </c>
      <c r="O207" s="82" t="str">
        <f t="shared" si="45"/>
        <v/>
      </c>
      <c r="P207" s="82" t="str">
        <f t="shared" si="53"/>
        <v/>
      </c>
      <c r="Q207" s="78">
        <f>SUM(P$8:$P207)</f>
        <v>780000</v>
      </c>
      <c r="R207" s="82" t="str">
        <f t="shared" si="54"/>
        <v/>
      </c>
      <c r="S207" s="82" t="str">
        <f t="shared" si="55"/>
        <v/>
      </c>
      <c r="T207" s="82" t="str">
        <f t="shared" si="46"/>
        <v/>
      </c>
      <c r="U207" s="83" t="str">
        <f t="shared" si="56"/>
        <v/>
      </c>
      <c r="V207" s="82" t="str">
        <f t="shared" si="47"/>
        <v/>
      </c>
      <c r="W207" s="79" t="e">
        <f t="shared" si="48"/>
        <v>#VALUE!</v>
      </c>
      <c r="X207" s="78" t="e">
        <f>SUM($W$8:W207)</f>
        <v>#VALUE!</v>
      </c>
    </row>
    <row r="208" spans="7:24">
      <c r="G208" s="72" t="str">
        <f t="shared" si="43"/>
        <v/>
      </c>
      <c r="H208" s="73">
        <v>201</v>
      </c>
      <c r="I208" s="80" t="str">
        <f t="shared" si="49"/>
        <v/>
      </c>
      <c r="J208" s="81" t="str">
        <f t="shared" si="50"/>
        <v/>
      </c>
      <c r="K208" s="81" t="str">
        <f t="shared" si="51"/>
        <v/>
      </c>
      <c r="L208" s="81" t="str">
        <f t="shared" si="52"/>
        <v/>
      </c>
      <c r="M208" s="84"/>
      <c r="N208" s="82" t="str">
        <f t="shared" si="44"/>
        <v/>
      </c>
      <c r="O208" s="82" t="str">
        <f t="shared" si="45"/>
        <v/>
      </c>
      <c r="P208" s="82" t="str">
        <f t="shared" si="53"/>
        <v/>
      </c>
      <c r="Q208" s="78">
        <f>SUM(P$8:$P208)</f>
        <v>780000</v>
      </c>
      <c r="R208" s="82" t="str">
        <f t="shared" si="54"/>
        <v/>
      </c>
      <c r="S208" s="82" t="str">
        <f t="shared" si="55"/>
        <v/>
      </c>
      <c r="T208" s="82" t="str">
        <f t="shared" si="46"/>
        <v/>
      </c>
      <c r="U208" s="83" t="str">
        <f t="shared" si="56"/>
        <v/>
      </c>
      <c r="V208" s="82" t="str">
        <f t="shared" si="47"/>
        <v/>
      </c>
      <c r="W208" s="79" t="e">
        <f t="shared" si="48"/>
        <v>#VALUE!</v>
      </c>
      <c r="X208" s="78" t="e">
        <f>SUM($W$8:W208)</f>
        <v>#VALUE!</v>
      </c>
    </row>
    <row r="209" spans="7:24">
      <c r="G209" s="72" t="str">
        <f t="shared" si="43"/>
        <v/>
      </c>
      <c r="H209" s="73">
        <v>202</v>
      </c>
      <c r="I209" s="80" t="str">
        <f t="shared" si="49"/>
        <v/>
      </c>
      <c r="J209" s="81" t="str">
        <f t="shared" si="50"/>
        <v/>
      </c>
      <c r="K209" s="81" t="str">
        <f t="shared" si="51"/>
        <v/>
      </c>
      <c r="L209" s="81" t="str">
        <f t="shared" si="52"/>
        <v/>
      </c>
      <c r="M209" s="84"/>
      <c r="N209" s="82" t="str">
        <f t="shared" si="44"/>
        <v/>
      </c>
      <c r="O209" s="82" t="str">
        <f t="shared" si="45"/>
        <v/>
      </c>
      <c r="P209" s="82" t="str">
        <f t="shared" si="53"/>
        <v/>
      </c>
      <c r="Q209" s="78">
        <f>SUM(P$8:$P209)</f>
        <v>780000</v>
      </c>
      <c r="R209" s="82" t="str">
        <f t="shared" si="54"/>
        <v/>
      </c>
      <c r="S209" s="82" t="str">
        <f t="shared" si="55"/>
        <v/>
      </c>
      <c r="T209" s="82" t="str">
        <f t="shared" si="46"/>
        <v/>
      </c>
      <c r="U209" s="83" t="str">
        <f t="shared" si="56"/>
        <v/>
      </c>
      <c r="V209" s="82" t="str">
        <f t="shared" si="47"/>
        <v/>
      </c>
      <c r="W209" s="79" t="e">
        <f t="shared" si="48"/>
        <v>#VALUE!</v>
      </c>
      <c r="X209" s="78" t="e">
        <f>SUM($W$8:W209)</f>
        <v>#VALUE!</v>
      </c>
    </row>
    <row r="210" spans="7:24">
      <c r="G210" s="72" t="str">
        <f t="shared" si="43"/>
        <v/>
      </c>
      <c r="H210" s="73">
        <v>203</v>
      </c>
      <c r="I210" s="80" t="str">
        <f t="shared" si="49"/>
        <v/>
      </c>
      <c r="J210" s="81" t="str">
        <f t="shared" si="50"/>
        <v/>
      </c>
      <c r="K210" s="81" t="str">
        <f t="shared" si="51"/>
        <v/>
      </c>
      <c r="L210" s="81" t="str">
        <f t="shared" si="52"/>
        <v/>
      </c>
      <c r="M210" s="84"/>
      <c r="N210" s="82" t="str">
        <f t="shared" si="44"/>
        <v/>
      </c>
      <c r="O210" s="82" t="str">
        <f t="shared" si="45"/>
        <v/>
      </c>
      <c r="P210" s="82" t="str">
        <f t="shared" si="53"/>
        <v/>
      </c>
      <c r="Q210" s="78">
        <f>SUM(P$8:$P210)</f>
        <v>780000</v>
      </c>
      <c r="R210" s="82" t="str">
        <f t="shared" si="54"/>
        <v/>
      </c>
      <c r="S210" s="82" t="str">
        <f t="shared" si="55"/>
        <v/>
      </c>
      <c r="T210" s="82" t="str">
        <f t="shared" si="46"/>
        <v/>
      </c>
      <c r="U210" s="83" t="str">
        <f t="shared" si="56"/>
        <v/>
      </c>
      <c r="V210" s="82" t="str">
        <f t="shared" si="47"/>
        <v/>
      </c>
      <c r="W210" s="79" t="e">
        <f t="shared" si="48"/>
        <v>#VALUE!</v>
      </c>
      <c r="X210" s="78" t="e">
        <f>SUM($W$8:W210)</f>
        <v>#VALUE!</v>
      </c>
    </row>
    <row r="211" spans="7:24">
      <c r="G211" s="72" t="str">
        <f t="shared" si="43"/>
        <v/>
      </c>
      <c r="H211" s="73">
        <v>204</v>
      </c>
      <c r="I211" s="80" t="str">
        <f t="shared" si="49"/>
        <v/>
      </c>
      <c r="J211" s="81" t="str">
        <f t="shared" si="50"/>
        <v/>
      </c>
      <c r="K211" s="81" t="str">
        <f t="shared" si="51"/>
        <v/>
      </c>
      <c r="L211" s="81" t="str">
        <f t="shared" si="52"/>
        <v/>
      </c>
      <c r="M211" s="84"/>
      <c r="N211" s="82" t="str">
        <f t="shared" si="44"/>
        <v/>
      </c>
      <c r="O211" s="82" t="str">
        <f t="shared" si="45"/>
        <v/>
      </c>
      <c r="P211" s="82" t="str">
        <f t="shared" si="53"/>
        <v/>
      </c>
      <c r="Q211" s="78">
        <f>SUM(P$8:$P211)</f>
        <v>780000</v>
      </c>
      <c r="R211" s="82" t="str">
        <f t="shared" si="54"/>
        <v/>
      </c>
      <c r="S211" s="82" t="str">
        <f t="shared" si="55"/>
        <v/>
      </c>
      <c r="T211" s="82" t="str">
        <f t="shared" si="46"/>
        <v/>
      </c>
      <c r="U211" s="83" t="str">
        <f t="shared" si="56"/>
        <v/>
      </c>
      <c r="V211" s="82" t="str">
        <f t="shared" si="47"/>
        <v/>
      </c>
      <c r="W211" s="79" t="e">
        <f t="shared" si="48"/>
        <v>#VALUE!</v>
      </c>
      <c r="X211" s="78" t="e">
        <f>SUM($W$8:W211)</f>
        <v>#VALUE!</v>
      </c>
    </row>
    <row r="212" spans="7:24">
      <c r="G212" s="72" t="str">
        <f t="shared" si="43"/>
        <v/>
      </c>
      <c r="H212" s="73">
        <v>205</v>
      </c>
      <c r="I212" s="80" t="str">
        <f t="shared" si="49"/>
        <v/>
      </c>
      <c r="J212" s="81" t="str">
        <f t="shared" si="50"/>
        <v/>
      </c>
      <c r="K212" s="81" t="str">
        <f t="shared" si="51"/>
        <v/>
      </c>
      <c r="L212" s="81" t="str">
        <f t="shared" si="52"/>
        <v/>
      </c>
      <c r="M212" s="84"/>
      <c r="N212" s="82" t="str">
        <f t="shared" si="44"/>
        <v/>
      </c>
      <c r="O212" s="82" t="str">
        <f t="shared" si="45"/>
        <v/>
      </c>
      <c r="P212" s="82" t="str">
        <f t="shared" si="53"/>
        <v/>
      </c>
      <c r="Q212" s="78">
        <f>SUM(P$8:$P212)</f>
        <v>780000</v>
      </c>
      <c r="R212" s="82" t="str">
        <f t="shared" si="54"/>
        <v/>
      </c>
      <c r="S212" s="82" t="str">
        <f t="shared" si="55"/>
        <v/>
      </c>
      <c r="T212" s="82" t="str">
        <f t="shared" si="46"/>
        <v/>
      </c>
      <c r="U212" s="83" t="str">
        <f t="shared" si="56"/>
        <v/>
      </c>
      <c r="V212" s="82" t="str">
        <f t="shared" si="47"/>
        <v/>
      </c>
      <c r="W212" s="79" t="e">
        <f t="shared" si="48"/>
        <v>#VALUE!</v>
      </c>
      <c r="X212" s="78" t="e">
        <f>SUM($W$8:W212)</f>
        <v>#VALUE!</v>
      </c>
    </row>
    <row r="213" spans="7:24">
      <c r="G213" s="72" t="str">
        <f t="shared" si="43"/>
        <v/>
      </c>
      <c r="H213" s="73">
        <v>206</v>
      </c>
      <c r="I213" s="80" t="str">
        <f t="shared" si="49"/>
        <v/>
      </c>
      <c r="J213" s="81" t="str">
        <f t="shared" si="50"/>
        <v/>
      </c>
      <c r="K213" s="81" t="str">
        <f t="shared" si="51"/>
        <v/>
      </c>
      <c r="L213" s="81" t="str">
        <f t="shared" si="52"/>
        <v/>
      </c>
      <c r="M213" s="84"/>
      <c r="N213" s="82" t="str">
        <f t="shared" si="44"/>
        <v/>
      </c>
      <c r="O213" s="82" t="str">
        <f t="shared" si="45"/>
        <v/>
      </c>
      <c r="P213" s="82" t="str">
        <f t="shared" si="53"/>
        <v/>
      </c>
      <c r="Q213" s="78">
        <f>SUM(P$8:$P213)</f>
        <v>780000</v>
      </c>
      <c r="R213" s="82" t="str">
        <f t="shared" si="54"/>
        <v/>
      </c>
      <c r="S213" s="82" t="str">
        <f t="shared" si="55"/>
        <v/>
      </c>
      <c r="T213" s="82" t="str">
        <f t="shared" si="46"/>
        <v/>
      </c>
      <c r="U213" s="83" t="str">
        <f t="shared" si="56"/>
        <v/>
      </c>
      <c r="V213" s="82" t="str">
        <f t="shared" si="47"/>
        <v/>
      </c>
      <c r="W213" s="79" t="e">
        <f t="shared" si="48"/>
        <v>#VALUE!</v>
      </c>
      <c r="X213" s="78" t="e">
        <f>SUM($W$8:W213)</f>
        <v>#VALUE!</v>
      </c>
    </row>
    <row r="214" spans="7:24">
      <c r="G214" s="72" t="str">
        <f t="shared" si="43"/>
        <v/>
      </c>
      <c r="H214" s="73">
        <v>207</v>
      </c>
      <c r="I214" s="80" t="str">
        <f t="shared" si="49"/>
        <v/>
      </c>
      <c r="J214" s="81" t="str">
        <f t="shared" si="50"/>
        <v/>
      </c>
      <c r="K214" s="81" t="str">
        <f t="shared" si="51"/>
        <v/>
      </c>
      <c r="L214" s="81" t="str">
        <f t="shared" si="52"/>
        <v/>
      </c>
      <c r="M214" s="84"/>
      <c r="N214" s="82" t="str">
        <f t="shared" si="44"/>
        <v/>
      </c>
      <c r="O214" s="82" t="str">
        <f t="shared" si="45"/>
        <v/>
      </c>
      <c r="P214" s="82" t="str">
        <f t="shared" si="53"/>
        <v/>
      </c>
      <c r="Q214" s="78">
        <f>SUM(P$8:$P214)</f>
        <v>780000</v>
      </c>
      <c r="R214" s="82" t="str">
        <f t="shared" si="54"/>
        <v/>
      </c>
      <c r="S214" s="82" t="str">
        <f t="shared" si="55"/>
        <v/>
      </c>
      <c r="T214" s="82" t="str">
        <f t="shared" si="46"/>
        <v/>
      </c>
      <c r="U214" s="83" t="str">
        <f t="shared" si="56"/>
        <v/>
      </c>
      <c r="V214" s="82" t="str">
        <f t="shared" si="47"/>
        <v/>
      </c>
      <c r="W214" s="79" t="e">
        <f t="shared" si="48"/>
        <v>#VALUE!</v>
      </c>
      <c r="X214" s="78" t="e">
        <f>SUM($W$8:W214)</f>
        <v>#VALUE!</v>
      </c>
    </row>
    <row r="215" spans="7:24">
      <c r="G215" s="72" t="str">
        <f t="shared" si="43"/>
        <v/>
      </c>
      <c r="H215" s="73">
        <v>208</v>
      </c>
      <c r="I215" s="80" t="str">
        <f t="shared" si="49"/>
        <v/>
      </c>
      <c r="J215" s="81" t="str">
        <f t="shared" si="50"/>
        <v/>
      </c>
      <c r="K215" s="81" t="str">
        <f t="shared" si="51"/>
        <v/>
      </c>
      <c r="L215" s="81" t="str">
        <f t="shared" si="52"/>
        <v/>
      </c>
      <c r="M215" s="84"/>
      <c r="N215" s="82" t="str">
        <f t="shared" si="44"/>
        <v/>
      </c>
      <c r="O215" s="82" t="str">
        <f t="shared" si="45"/>
        <v/>
      </c>
      <c r="P215" s="82" t="str">
        <f t="shared" si="53"/>
        <v/>
      </c>
      <c r="Q215" s="78">
        <f>SUM(P$8:$P215)</f>
        <v>780000</v>
      </c>
      <c r="R215" s="82" t="str">
        <f t="shared" si="54"/>
        <v/>
      </c>
      <c r="S215" s="82" t="str">
        <f t="shared" si="55"/>
        <v/>
      </c>
      <c r="T215" s="82" t="str">
        <f t="shared" si="46"/>
        <v/>
      </c>
      <c r="U215" s="83" t="str">
        <f t="shared" si="56"/>
        <v/>
      </c>
      <c r="V215" s="82" t="str">
        <f t="shared" si="47"/>
        <v/>
      </c>
      <c r="W215" s="79" t="e">
        <f t="shared" si="48"/>
        <v>#VALUE!</v>
      </c>
      <c r="X215" s="78" t="e">
        <f>SUM($W$8:W215)</f>
        <v>#VALUE!</v>
      </c>
    </row>
    <row r="216" spans="7:24">
      <c r="G216" s="72" t="str">
        <f t="shared" si="43"/>
        <v/>
      </c>
      <c r="H216" s="73">
        <v>209</v>
      </c>
      <c r="I216" s="80" t="str">
        <f t="shared" si="49"/>
        <v/>
      </c>
      <c r="J216" s="81" t="str">
        <f t="shared" si="50"/>
        <v/>
      </c>
      <c r="K216" s="81" t="str">
        <f t="shared" si="51"/>
        <v/>
      </c>
      <c r="L216" s="81" t="str">
        <f t="shared" si="52"/>
        <v/>
      </c>
      <c r="M216" s="84"/>
      <c r="N216" s="82" t="str">
        <f t="shared" si="44"/>
        <v/>
      </c>
      <c r="O216" s="82" t="str">
        <f t="shared" si="45"/>
        <v/>
      </c>
      <c r="P216" s="82" t="str">
        <f t="shared" si="53"/>
        <v/>
      </c>
      <c r="Q216" s="78">
        <f>SUM(P$8:$P216)</f>
        <v>780000</v>
      </c>
      <c r="R216" s="82" t="str">
        <f t="shared" si="54"/>
        <v/>
      </c>
      <c r="S216" s="82" t="str">
        <f t="shared" si="55"/>
        <v/>
      </c>
      <c r="T216" s="82" t="str">
        <f t="shared" si="46"/>
        <v/>
      </c>
      <c r="U216" s="83" t="str">
        <f t="shared" si="56"/>
        <v/>
      </c>
      <c r="V216" s="82" t="str">
        <f t="shared" si="47"/>
        <v/>
      </c>
      <c r="W216" s="79" t="e">
        <f t="shared" si="48"/>
        <v>#VALUE!</v>
      </c>
      <c r="X216" s="78" t="e">
        <f>SUM($W$8:W216)</f>
        <v>#VALUE!</v>
      </c>
    </row>
    <row r="217" spans="7:24">
      <c r="G217" s="72" t="str">
        <f t="shared" si="43"/>
        <v/>
      </c>
      <c r="H217" s="73">
        <v>210</v>
      </c>
      <c r="I217" s="80" t="str">
        <f t="shared" si="49"/>
        <v/>
      </c>
      <c r="J217" s="81" t="str">
        <f t="shared" si="50"/>
        <v/>
      </c>
      <c r="K217" s="81" t="str">
        <f t="shared" si="51"/>
        <v/>
      </c>
      <c r="L217" s="81" t="str">
        <f t="shared" si="52"/>
        <v/>
      </c>
      <c r="M217" s="84"/>
      <c r="N217" s="82" t="str">
        <f t="shared" si="44"/>
        <v/>
      </c>
      <c r="O217" s="82" t="str">
        <f t="shared" si="45"/>
        <v/>
      </c>
      <c r="P217" s="82" t="str">
        <f t="shared" si="53"/>
        <v/>
      </c>
      <c r="Q217" s="78">
        <f>SUM(P$8:$P217)</f>
        <v>780000</v>
      </c>
      <c r="R217" s="82" t="str">
        <f t="shared" si="54"/>
        <v/>
      </c>
      <c r="S217" s="82" t="str">
        <f t="shared" si="55"/>
        <v/>
      </c>
      <c r="T217" s="82" t="str">
        <f t="shared" si="46"/>
        <v/>
      </c>
      <c r="U217" s="83" t="str">
        <f t="shared" si="56"/>
        <v/>
      </c>
      <c r="V217" s="82" t="str">
        <f t="shared" si="47"/>
        <v/>
      </c>
      <c r="W217" s="79" t="e">
        <f t="shared" si="48"/>
        <v>#VALUE!</v>
      </c>
      <c r="X217" s="78" t="e">
        <f>SUM($W$8:W217)</f>
        <v>#VALUE!</v>
      </c>
    </row>
    <row r="218" spans="7:24">
      <c r="G218" s="72" t="str">
        <f t="shared" si="43"/>
        <v/>
      </c>
      <c r="H218" s="73">
        <v>211</v>
      </c>
      <c r="I218" s="80" t="str">
        <f t="shared" si="49"/>
        <v/>
      </c>
      <c r="J218" s="81" t="str">
        <f t="shared" si="50"/>
        <v/>
      </c>
      <c r="K218" s="81" t="str">
        <f t="shared" si="51"/>
        <v/>
      </c>
      <c r="L218" s="81" t="str">
        <f t="shared" si="52"/>
        <v/>
      </c>
      <c r="M218" s="84"/>
      <c r="N218" s="82" t="str">
        <f t="shared" si="44"/>
        <v/>
      </c>
      <c r="O218" s="82" t="str">
        <f t="shared" si="45"/>
        <v/>
      </c>
      <c r="P218" s="82" t="str">
        <f t="shared" si="53"/>
        <v/>
      </c>
      <c r="Q218" s="78">
        <f>SUM(P$8:$P218)</f>
        <v>780000</v>
      </c>
      <c r="R218" s="82" t="str">
        <f t="shared" si="54"/>
        <v/>
      </c>
      <c r="S218" s="82" t="str">
        <f t="shared" si="55"/>
        <v/>
      </c>
      <c r="T218" s="82" t="str">
        <f t="shared" si="46"/>
        <v/>
      </c>
      <c r="U218" s="83" t="str">
        <f t="shared" si="56"/>
        <v/>
      </c>
      <c r="V218" s="82" t="str">
        <f t="shared" si="47"/>
        <v/>
      </c>
      <c r="W218" s="79" t="e">
        <f t="shared" si="48"/>
        <v>#VALUE!</v>
      </c>
      <c r="X218" s="78" t="e">
        <f>SUM($W$8:W218)</f>
        <v>#VALUE!</v>
      </c>
    </row>
    <row r="219" spans="7:24">
      <c r="G219" s="72" t="str">
        <f t="shared" si="43"/>
        <v/>
      </c>
      <c r="H219" s="73">
        <v>212</v>
      </c>
      <c r="I219" s="80" t="str">
        <f t="shared" si="49"/>
        <v/>
      </c>
      <c r="J219" s="81" t="str">
        <f t="shared" si="50"/>
        <v/>
      </c>
      <c r="K219" s="81" t="str">
        <f t="shared" si="51"/>
        <v/>
      </c>
      <c r="L219" s="81" t="str">
        <f t="shared" si="52"/>
        <v/>
      </c>
      <c r="M219" s="84"/>
      <c r="N219" s="82" t="str">
        <f t="shared" si="44"/>
        <v/>
      </c>
      <c r="O219" s="82" t="str">
        <f t="shared" si="45"/>
        <v/>
      </c>
      <c r="P219" s="82" t="str">
        <f t="shared" si="53"/>
        <v/>
      </c>
      <c r="Q219" s="78">
        <f>SUM(P$8:$P219)</f>
        <v>780000</v>
      </c>
      <c r="R219" s="82" t="str">
        <f t="shared" si="54"/>
        <v/>
      </c>
      <c r="S219" s="82" t="str">
        <f t="shared" si="55"/>
        <v/>
      </c>
      <c r="T219" s="82" t="str">
        <f t="shared" si="46"/>
        <v/>
      </c>
      <c r="U219" s="83" t="str">
        <f t="shared" si="56"/>
        <v/>
      </c>
      <c r="V219" s="82" t="str">
        <f t="shared" si="47"/>
        <v/>
      </c>
      <c r="W219" s="79" t="e">
        <f t="shared" si="48"/>
        <v>#VALUE!</v>
      </c>
      <c r="X219" s="78" t="e">
        <f>SUM($W$8:W219)</f>
        <v>#VALUE!</v>
      </c>
    </row>
    <row r="220" spans="7:24">
      <c r="G220" s="72" t="str">
        <f t="shared" si="43"/>
        <v/>
      </c>
      <c r="H220" s="73">
        <v>213</v>
      </c>
      <c r="I220" s="80" t="str">
        <f t="shared" si="49"/>
        <v/>
      </c>
      <c r="J220" s="81" t="str">
        <f t="shared" si="50"/>
        <v/>
      </c>
      <c r="K220" s="81" t="str">
        <f t="shared" si="51"/>
        <v/>
      </c>
      <c r="L220" s="81" t="str">
        <f t="shared" si="52"/>
        <v/>
      </c>
      <c r="M220" s="84"/>
      <c r="N220" s="82" t="str">
        <f t="shared" si="44"/>
        <v/>
      </c>
      <c r="O220" s="82" t="str">
        <f t="shared" si="45"/>
        <v/>
      </c>
      <c r="P220" s="82" t="str">
        <f t="shared" si="53"/>
        <v/>
      </c>
      <c r="Q220" s="78">
        <f>SUM(P$8:$P220)</f>
        <v>780000</v>
      </c>
      <c r="R220" s="82" t="str">
        <f t="shared" si="54"/>
        <v/>
      </c>
      <c r="S220" s="82" t="str">
        <f t="shared" si="55"/>
        <v/>
      </c>
      <c r="T220" s="82" t="str">
        <f t="shared" si="46"/>
        <v/>
      </c>
      <c r="U220" s="83" t="str">
        <f t="shared" si="56"/>
        <v/>
      </c>
      <c r="V220" s="82" t="str">
        <f t="shared" si="47"/>
        <v/>
      </c>
      <c r="W220" s="79" t="e">
        <f t="shared" si="48"/>
        <v>#VALUE!</v>
      </c>
      <c r="X220" s="78" t="e">
        <f>SUM($W$8:W220)</f>
        <v>#VALUE!</v>
      </c>
    </row>
    <row r="221" spans="7:24">
      <c r="G221" s="72" t="str">
        <f t="shared" si="43"/>
        <v/>
      </c>
      <c r="H221" s="73">
        <v>214</v>
      </c>
      <c r="I221" s="80" t="str">
        <f t="shared" si="49"/>
        <v/>
      </c>
      <c r="J221" s="81" t="str">
        <f t="shared" si="50"/>
        <v/>
      </c>
      <c r="K221" s="81" t="str">
        <f t="shared" si="51"/>
        <v/>
      </c>
      <c r="L221" s="81" t="str">
        <f t="shared" si="52"/>
        <v/>
      </c>
      <c r="M221" s="84"/>
      <c r="N221" s="82" t="str">
        <f t="shared" si="44"/>
        <v/>
      </c>
      <c r="O221" s="82" t="str">
        <f t="shared" si="45"/>
        <v/>
      </c>
      <c r="P221" s="82" t="str">
        <f t="shared" si="53"/>
        <v/>
      </c>
      <c r="Q221" s="78">
        <f>SUM(P$8:$P221)</f>
        <v>780000</v>
      </c>
      <c r="R221" s="82" t="str">
        <f t="shared" si="54"/>
        <v/>
      </c>
      <c r="S221" s="82" t="str">
        <f t="shared" si="55"/>
        <v/>
      </c>
      <c r="T221" s="82" t="str">
        <f t="shared" si="46"/>
        <v/>
      </c>
      <c r="U221" s="83" t="str">
        <f t="shared" si="56"/>
        <v/>
      </c>
      <c r="V221" s="82" t="str">
        <f t="shared" si="47"/>
        <v/>
      </c>
      <c r="W221" s="79" t="e">
        <f t="shared" si="48"/>
        <v>#VALUE!</v>
      </c>
      <c r="X221" s="78" t="e">
        <f>SUM($W$8:W221)</f>
        <v>#VALUE!</v>
      </c>
    </row>
    <row r="222" spans="7:24">
      <c r="G222" s="72" t="str">
        <f t="shared" si="43"/>
        <v/>
      </c>
      <c r="H222" s="73">
        <v>215</v>
      </c>
      <c r="I222" s="80" t="str">
        <f t="shared" si="49"/>
        <v/>
      </c>
      <c r="J222" s="81" t="str">
        <f t="shared" si="50"/>
        <v/>
      </c>
      <c r="K222" s="81" t="str">
        <f t="shared" si="51"/>
        <v/>
      </c>
      <c r="L222" s="81" t="str">
        <f t="shared" si="52"/>
        <v/>
      </c>
      <c r="M222" s="84"/>
      <c r="N222" s="82" t="str">
        <f t="shared" si="44"/>
        <v/>
      </c>
      <c r="O222" s="82" t="str">
        <f t="shared" si="45"/>
        <v/>
      </c>
      <c r="P222" s="82" t="str">
        <f t="shared" si="53"/>
        <v/>
      </c>
      <c r="Q222" s="78">
        <f>SUM(P$8:$P222)</f>
        <v>780000</v>
      </c>
      <c r="R222" s="82" t="str">
        <f t="shared" si="54"/>
        <v/>
      </c>
      <c r="S222" s="82" t="str">
        <f t="shared" si="55"/>
        <v/>
      </c>
      <c r="T222" s="82" t="str">
        <f t="shared" si="46"/>
        <v/>
      </c>
      <c r="U222" s="83" t="str">
        <f t="shared" si="56"/>
        <v/>
      </c>
      <c r="V222" s="82" t="str">
        <f t="shared" si="47"/>
        <v/>
      </c>
      <c r="W222" s="79" t="e">
        <f t="shared" si="48"/>
        <v>#VALUE!</v>
      </c>
      <c r="X222" s="78" t="e">
        <f>SUM($W$8:W222)</f>
        <v>#VALUE!</v>
      </c>
    </row>
    <row r="223" spans="7:24">
      <c r="G223" s="72" t="str">
        <f t="shared" si="43"/>
        <v/>
      </c>
      <c r="H223" s="73">
        <v>216</v>
      </c>
      <c r="I223" s="80" t="str">
        <f t="shared" si="49"/>
        <v/>
      </c>
      <c r="J223" s="81" t="str">
        <f t="shared" si="50"/>
        <v/>
      </c>
      <c r="K223" s="81" t="str">
        <f t="shared" si="51"/>
        <v/>
      </c>
      <c r="L223" s="81" t="str">
        <f t="shared" si="52"/>
        <v/>
      </c>
      <c r="M223" s="84"/>
      <c r="N223" s="82" t="str">
        <f t="shared" si="44"/>
        <v/>
      </c>
      <c r="O223" s="82" t="str">
        <f t="shared" si="45"/>
        <v/>
      </c>
      <c r="P223" s="82" t="str">
        <f t="shared" si="53"/>
        <v/>
      </c>
      <c r="Q223" s="78">
        <f>SUM(P$8:$P223)</f>
        <v>780000</v>
      </c>
      <c r="R223" s="82" t="str">
        <f t="shared" si="54"/>
        <v/>
      </c>
      <c r="S223" s="82" t="str">
        <f t="shared" si="55"/>
        <v/>
      </c>
      <c r="T223" s="82" t="str">
        <f t="shared" si="46"/>
        <v/>
      </c>
      <c r="U223" s="83" t="str">
        <f t="shared" si="56"/>
        <v/>
      </c>
      <c r="V223" s="82" t="str">
        <f t="shared" si="47"/>
        <v/>
      </c>
      <c r="W223" s="79" t="e">
        <f t="shared" si="48"/>
        <v>#VALUE!</v>
      </c>
      <c r="X223" s="78" t="e">
        <f>SUM($W$8:W223)</f>
        <v>#VALUE!</v>
      </c>
    </row>
    <row r="224" spans="7:24">
      <c r="G224" s="72" t="str">
        <f t="shared" si="43"/>
        <v/>
      </c>
      <c r="H224" s="73">
        <v>217</v>
      </c>
      <c r="I224" s="80" t="str">
        <f t="shared" si="49"/>
        <v/>
      </c>
      <c r="J224" s="81" t="str">
        <f t="shared" si="50"/>
        <v/>
      </c>
      <c r="K224" s="81" t="str">
        <f t="shared" si="51"/>
        <v/>
      </c>
      <c r="L224" s="81" t="str">
        <f t="shared" si="52"/>
        <v/>
      </c>
      <c r="M224" s="84"/>
      <c r="N224" s="82" t="str">
        <f t="shared" si="44"/>
        <v/>
      </c>
      <c r="O224" s="82" t="str">
        <f t="shared" si="45"/>
        <v/>
      </c>
      <c r="P224" s="82" t="str">
        <f t="shared" si="53"/>
        <v/>
      </c>
      <c r="Q224" s="78">
        <f>SUM(P$8:$P224)</f>
        <v>780000</v>
      </c>
      <c r="R224" s="82" t="str">
        <f t="shared" si="54"/>
        <v/>
      </c>
      <c r="S224" s="82" t="str">
        <f t="shared" si="55"/>
        <v/>
      </c>
      <c r="T224" s="82" t="str">
        <f t="shared" si="46"/>
        <v/>
      </c>
      <c r="U224" s="83" t="str">
        <f t="shared" si="56"/>
        <v/>
      </c>
      <c r="V224" s="82" t="str">
        <f t="shared" si="47"/>
        <v/>
      </c>
      <c r="W224" s="79" t="e">
        <f t="shared" si="48"/>
        <v>#VALUE!</v>
      </c>
      <c r="X224" s="78" t="e">
        <f>SUM($W$8:W224)</f>
        <v>#VALUE!</v>
      </c>
    </row>
    <row r="225" spans="7:24">
      <c r="G225" s="72" t="str">
        <f t="shared" si="43"/>
        <v/>
      </c>
      <c r="H225" s="73">
        <v>218</v>
      </c>
      <c r="I225" s="80" t="str">
        <f t="shared" si="49"/>
        <v/>
      </c>
      <c r="J225" s="81" t="str">
        <f t="shared" si="50"/>
        <v/>
      </c>
      <c r="K225" s="81" t="str">
        <f t="shared" si="51"/>
        <v/>
      </c>
      <c r="L225" s="81" t="str">
        <f t="shared" si="52"/>
        <v/>
      </c>
      <c r="M225" s="84"/>
      <c r="N225" s="82" t="str">
        <f t="shared" si="44"/>
        <v/>
      </c>
      <c r="O225" s="82" t="str">
        <f t="shared" si="45"/>
        <v/>
      </c>
      <c r="P225" s="82" t="str">
        <f t="shared" si="53"/>
        <v/>
      </c>
      <c r="Q225" s="78">
        <f>SUM(P$8:$P225)</f>
        <v>780000</v>
      </c>
      <c r="R225" s="82" t="str">
        <f t="shared" si="54"/>
        <v/>
      </c>
      <c r="S225" s="82" t="str">
        <f t="shared" si="55"/>
        <v/>
      </c>
      <c r="T225" s="82" t="str">
        <f t="shared" si="46"/>
        <v/>
      </c>
      <c r="U225" s="83" t="str">
        <f t="shared" si="56"/>
        <v/>
      </c>
      <c r="V225" s="82" t="str">
        <f t="shared" si="47"/>
        <v/>
      </c>
      <c r="W225" s="79" t="e">
        <f t="shared" si="48"/>
        <v>#VALUE!</v>
      </c>
      <c r="X225" s="78" t="e">
        <f>SUM($W$8:W225)</f>
        <v>#VALUE!</v>
      </c>
    </row>
    <row r="226" spans="7:24">
      <c r="G226" s="72" t="str">
        <f t="shared" si="43"/>
        <v/>
      </c>
      <c r="H226" s="73">
        <v>219</v>
      </c>
      <c r="I226" s="80" t="str">
        <f t="shared" si="49"/>
        <v/>
      </c>
      <c r="J226" s="81" t="str">
        <f t="shared" si="50"/>
        <v/>
      </c>
      <c r="K226" s="81" t="str">
        <f t="shared" si="51"/>
        <v/>
      </c>
      <c r="L226" s="81" t="str">
        <f t="shared" si="52"/>
        <v/>
      </c>
      <c r="M226" s="84"/>
      <c r="N226" s="82" t="str">
        <f t="shared" si="44"/>
        <v/>
      </c>
      <c r="O226" s="82" t="str">
        <f t="shared" si="45"/>
        <v/>
      </c>
      <c r="P226" s="82" t="str">
        <f t="shared" si="53"/>
        <v/>
      </c>
      <c r="Q226" s="78">
        <f>SUM(P$8:$P226)</f>
        <v>780000</v>
      </c>
      <c r="R226" s="82" t="str">
        <f t="shared" si="54"/>
        <v/>
      </c>
      <c r="S226" s="82" t="str">
        <f t="shared" si="55"/>
        <v/>
      </c>
      <c r="T226" s="82" t="str">
        <f t="shared" si="46"/>
        <v/>
      </c>
      <c r="U226" s="83" t="str">
        <f t="shared" si="56"/>
        <v/>
      </c>
      <c r="V226" s="82" t="str">
        <f t="shared" si="47"/>
        <v/>
      </c>
      <c r="W226" s="79" t="e">
        <f t="shared" si="48"/>
        <v>#VALUE!</v>
      </c>
      <c r="X226" s="78" t="e">
        <f>SUM($W$8:W226)</f>
        <v>#VALUE!</v>
      </c>
    </row>
    <row r="227" spans="7:24">
      <c r="G227" s="72" t="str">
        <f t="shared" si="43"/>
        <v/>
      </c>
      <c r="H227" s="73">
        <v>220</v>
      </c>
      <c r="I227" s="80" t="str">
        <f t="shared" si="49"/>
        <v/>
      </c>
      <c r="J227" s="81" t="str">
        <f t="shared" si="50"/>
        <v/>
      </c>
      <c r="K227" s="81" t="str">
        <f t="shared" si="51"/>
        <v/>
      </c>
      <c r="L227" s="81" t="str">
        <f t="shared" si="52"/>
        <v/>
      </c>
      <c r="M227" s="84"/>
      <c r="N227" s="82" t="str">
        <f t="shared" si="44"/>
        <v/>
      </c>
      <c r="O227" s="82" t="str">
        <f t="shared" si="45"/>
        <v/>
      </c>
      <c r="P227" s="82" t="str">
        <f t="shared" si="53"/>
        <v/>
      </c>
      <c r="Q227" s="78">
        <f>SUM(P$8:$P227)</f>
        <v>780000</v>
      </c>
      <c r="R227" s="82" t="str">
        <f t="shared" si="54"/>
        <v/>
      </c>
      <c r="S227" s="82" t="str">
        <f t="shared" si="55"/>
        <v/>
      </c>
      <c r="T227" s="82" t="str">
        <f t="shared" si="46"/>
        <v/>
      </c>
      <c r="U227" s="83" t="str">
        <f t="shared" si="56"/>
        <v/>
      </c>
      <c r="V227" s="82" t="str">
        <f t="shared" si="47"/>
        <v/>
      </c>
      <c r="W227" s="79" t="e">
        <f t="shared" si="48"/>
        <v>#VALUE!</v>
      </c>
      <c r="X227" s="78" t="e">
        <f>SUM($W$8:W227)</f>
        <v>#VALUE!</v>
      </c>
    </row>
    <row r="228" spans="7:24">
      <c r="G228" s="72" t="str">
        <f t="shared" si="43"/>
        <v/>
      </c>
      <c r="H228" s="73">
        <v>221</v>
      </c>
      <c r="I228" s="80" t="str">
        <f t="shared" si="49"/>
        <v/>
      </c>
      <c r="J228" s="81" t="str">
        <f t="shared" si="50"/>
        <v/>
      </c>
      <c r="K228" s="81" t="str">
        <f t="shared" si="51"/>
        <v/>
      </c>
      <c r="L228" s="81" t="str">
        <f t="shared" si="52"/>
        <v/>
      </c>
      <c r="M228" s="84"/>
      <c r="N228" s="82" t="str">
        <f t="shared" si="44"/>
        <v/>
      </c>
      <c r="O228" s="82" t="str">
        <f t="shared" si="45"/>
        <v/>
      </c>
      <c r="P228" s="82" t="str">
        <f t="shared" si="53"/>
        <v/>
      </c>
      <c r="Q228" s="78">
        <f>SUM(P$8:$P228)</f>
        <v>780000</v>
      </c>
      <c r="R228" s="82" t="str">
        <f t="shared" si="54"/>
        <v/>
      </c>
      <c r="S228" s="82" t="str">
        <f t="shared" si="55"/>
        <v/>
      </c>
      <c r="T228" s="82" t="str">
        <f t="shared" si="46"/>
        <v/>
      </c>
      <c r="U228" s="83" t="str">
        <f t="shared" si="56"/>
        <v/>
      </c>
      <c r="V228" s="82" t="str">
        <f t="shared" si="47"/>
        <v/>
      </c>
      <c r="W228" s="79" t="e">
        <f t="shared" si="48"/>
        <v>#VALUE!</v>
      </c>
      <c r="X228" s="78" t="e">
        <f>SUM($W$8:W228)</f>
        <v>#VALUE!</v>
      </c>
    </row>
    <row r="229" spans="7:24">
      <c r="G229" s="72" t="str">
        <f t="shared" si="43"/>
        <v/>
      </c>
      <c r="H229" s="73">
        <v>222</v>
      </c>
      <c r="I229" s="80" t="str">
        <f t="shared" si="49"/>
        <v/>
      </c>
      <c r="J229" s="81" t="str">
        <f t="shared" si="50"/>
        <v/>
      </c>
      <c r="K229" s="81" t="str">
        <f t="shared" si="51"/>
        <v/>
      </c>
      <c r="L229" s="81" t="str">
        <f t="shared" si="52"/>
        <v/>
      </c>
      <c r="M229" s="84"/>
      <c r="N229" s="82" t="str">
        <f t="shared" si="44"/>
        <v/>
      </c>
      <c r="O229" s="82" t="str">
        <f t="shared" si="45"/>
        <v/>
      </c>
      <c r="P229" s="82" t="str">
        <f t="shared" si="53"/>
        <v/>
      </c>
      <c r="Q229" s="78">
        <f>SUM(P$8:$P229)</f>
        <v>780000</v>
      </c>
      <c r="R229" s="82" t="str">
        <f t="shared" si="54"/>
        <v/>
      </c>
      <c r="S229" s="82" t="str">
        <f t="shared" si="55"/>
        <v/>
      </c>
      <c r="T229" s="82" t="str">
        <f t="shared" si="46"/>
        <v/>
      </c>
      <c r="U229" s="83" t="str">
        <f t="shared" si="56"/>
        <v/>
      </c>
      <c r="V229" s="82" t="str">
        <f t="shared" si="47"/>
        <v/>
      </c>
      <c r="W229" s="79" t="e">
        <f t="shared" si="48"/>
        <v>#VALUE!</v>
      </c>
      <c r="X229" s="78" t="e">
        <f>SUM($W$8:W229)</f>
        <v>#VALUE!</v>
      </c>
    </row>
    <row r="230" spans="7:24">
      <c r="G230" s="72" t="str">
        <f t="shared" si="43"/>
        <v/>
      </c>
      <c r="H230" s="73">
        <v>223</v>
      </c>
      <c r="I230" s="80" t="str">
        <f t="shared" si="49"/>
        <v/>
      </c>
      <c r="J230" s="81" t="str">
        <f t="shared" si="50"/>
        <v/>
      </c>
      <c r="K230" s="81" t="str">
        <f t="shared" si="51"/>
        <v/>
      </c>
      <c r="L230" s="81" t="str">
        <f t="shared" si="52"/>
        <v/>
      </c>
      <c r="M230" s="84"/>
      <c r="N230" s="82" t="str">
        <f t="shared" si="44"/>
        <v/>
      </c>
      <c r="O230" s="82" t="str">
        <f t="shared" si="45"/>
        <v/>
      </c>
      <c r="P230" s="82" t="str">
        <f t="shared" si="53"/>
        <v/>
      </c>
      <c r="Q230" s="78">
        <f>SUM(P$8:$P230)</f>
        <v>780000</v>
      </c>
      <c r="R230" s="82" t="str">
        <f t="shared" si="54"/>
        <v/>
      </c>
      <c r="S230" s="82" t="str">
        <f t="shared" si="55"/>
        <v/>
      </c>
      <c r="T230" s="82" t="str">
        <f t="shared" si="46"/>
        <v/>
      </c>
      <c r="U230" s="83" t="str">
        <f t="shared" si="56"/>
        <v/>
      </c>
      <c r="V230" s="82" t="str">
        <f t="shared" si="47"/>
        <v/>
      </c>
      <c r="W230" s="79" t="e">
        <f t="shared" si="48"/>
        <v>#VALUE!</v>
      </c>
      <c r="X230" s="78" t="e">
        <f>SUM($W$8:W230)</f>
        <v>#VALUE!</v>
      </c>
    </row>
    <row r="231" spans="7:24">
      <c r="G231" s="72" t="str">
        <f t="shared" si="43"/>
        <v/>
      </c>
      <c r="H231" s="73">
        <v>224</v>
      </c>
      <c r="I231" s="80" t="str">
        <f t="shared" si="49"/>
        <v/>
      </c>
      <c r="J231" s="81" t="str">
        <f t="shared" si="50"/>
        <v/>
      </c>
      <c r="K231" s="81" t="str">
        <f t="shared" si="51"/>
        <v/>
      </c>
      <c r="L231" s="81" t="str">
        <f t="shared" si="52"/>
        <v/>
      </c>
      <c r="M231" s="84"/>
      <c r="N231" s="82" t="str">
        <f t="shared" si="44"/>
        <v/>
      </c>
      <c r="O231" s="82" t="str">
        <f t="shared" si="45"/>
        <v/>
      </c>
      <c r="P231" s="82" t="str">
        <f t="shared" si="53"/>
        <v/>
      </c>
      <c r="Q231" s="78">
        <f>SUM(P$8:$P231)</f>
        <v>780000</v>
      </c>
      <c r="R231" s="82" t="str">
        <f t="shared" si="54"/>
        <v/>
      </c>
      <c r="S231" s="82" t="str">
        <f t="shared" si="55"/>
        <v/>
      </c>
      <c r="T231" s="82" t="str">
        <f t="shared" si="46"/>
        <v/>
      </c>
      <c r="U231" s="83" t="str">
        <f t="shared" si="56"/>
        <v/>
      </c>
      <c r="V231" s="82" t="str">
        <f t="shared" si="47"/>
        <v/>
      </c>
      <c r="W231" s="79" t="e">
        <f t="shared" si="48"/>
        <v>#VALUE!</v>
      </c>
      <c r="X231" s="78" t="e">
        <f>SUM($W$8:W231)</f>
        <v>#VALUE!</v>
      </c>
    </row>
    <row r="232" spans="7:24">
      <c r="G232" s="72" t="str">
        <f t="shared" si="43"/>
        <v/>
      </c>
      <c r="H232" s="73">
        <v>225</v>
      </c>
      <c r="I232" s="80" t="str">
        <f t="shared" si="49"/>
        <v/>
      </c>
      <c r="J232" s="81" t="str">
        <f t="shared" si="50"/>
        <v/>
      </c>
      <c r="K232" s="81" t="str">
        <f t="shared" si="51"/>
        <v/>
      </c>
      <c r="L232" s="81" t="str">
        <f t="shared" si="52"/>
        <v/>
      </c>
      <c r="M232" s="84"/>
      <c r="N232" s="82" t="str">
        <f t="shared" si="44"/>
        <v/>
      </c>
      <c r="O232" s="82" t="str">
        <f t="shared" si="45"/>
        <v/>
      </c>
      <c r="P232" s="82" t="str">
        <f t="shared" si="53"/>
        <v/>
      </c>
      <c r="Q232" s="78">
        <f>SUM(P$8:$P232)</f>
        <v>780000</v>
      </c>
      <c r="R232" s="82" t="str">
        <f t="shared" si="54"/>
        <v/>
      </c>
      <c r="S232" s="82" t="str">
        <f t="shared" si="55"/>
        <v/>
      </c>
      <c r="T232" s="82" t="str">
        <f t="shared" si="46"/>
        <v/>
      </c>
      <c r="U232" s="83" t="str">
        <f t="shared" si="56"/>
        <v/>
      </c>
      <c r="V232" s="82" t="str">
        <f t="shared" si="47"/>
        <v/>
      </c>
      <c r="W232" s="79" t="e">
        <f t="shared" si="48"/>
        <v>#VALUE!</v>
      </c>
      <c r="X232" s="78" t="e">
        <f>SUM($W$8:W232)</f>
        <v>#VALUE!</v>
      </c>
    </row>
    <row r="233" spans="7:24">
      <c r="G233" s="72" t="str">
        <f t="shared" si="43"/>
        <v/>
      </c>
      <c r="H233" s="73">
        <v>226</v>
      </c>
      <c r="I233" s="80" t="str">
        <f t="shared" si="49"/>
        <v/>
      </c>
      <c r="J233" s="81" t="str">
        <f t="shared" si="50"/>
        <v/>
      </c>
      <c r="K233" s="81" t="str">
        <f t="shared" si="51"/>
        <v/>
      </c>
      <c r="L233" s="81" t="str">
        <f t="shared" si="52"/>
        <v/>
      </c>
      <c r="M233" s="84"/>
      <c r="N233" s="82" t="str">
        <f t="shared" si="44"/>
        <v/>
      </c>
      <c r="O233" s="82" t="str">
        <f t="shared" si="45"/>
        <v/>
      </c>
      <c r="P233" s="82" t="str">
        <f t="shared" si="53"/>
        <v/>
      </c>
      <c r="Q233" s="78">
        <f>SUM(P$8:$P233)</f>
        <v>780000</v>
      </c>
      <c r="R233" s="82" t="str">
        <f t="shared" si="54"/>
        <v/>
      </c>
      <c r="S233" s="82" t="str">
        <f t="shared" si="55"/>
        <v/>
      </c>
      <c r="T233" s="82" t="str">
        <f t="shared" si="46"/>
        <v/>
      </c>
      <c r="U233" s="83" t="str">
        <f t="shared" si="56"/>
        <v/>
      </c>
      <c r="V233" s="82" t="str">
        <f t="shared" si="47"/>
        <v/>
      </c>
      <c r="W233" s="79" t="e">
        <f t="shared" si="48"/>
        <v>#VALUE!</v>
      </c>
      <c r="X233" s="78" t="e">
        <f>SUM($W$8:W233)</f>
        <v>#VALUE!</v>
      </c>
    </row>
    <row r="234" spans="7:24">
      <c r="G234" s="72" t="str">
        <f t="shared" si="43"/>
        <v/>
      </c>
      <c r="H234" s="73">
        <v>227</v>
      </c>
      <c r="I234" s="80" t="str">
        <f t="shared" si="49"/>
        <v/>
      </c>
      <c r="J234" s="81" t="str">
        <f t="shared" si="50"/>
        <v/>
      </c>
      <c r="K234" s="81" t="str">
        <f t="shared" si="51"/>
        <v/>
      </c>
      <c r="L234" s="81" t="str">
        <f t="shared" si="52"/>
        <v/>
      </c>
      <c r="M234" s="84"/>
      <c r="N234" s="82" t="str">
        <f t="shared" si="44"/>
        <v/>
      </c>
      <c r="O234" s="82" t="str">
        <f t="shared" si="45"/>
        <v/>
      </c>
      <c r="P234" s="82" t="str">
        <f t="shared" si="53"/>
        <v/>
      </c>
      <c r="Q234" s="78">
        <f>SUM(P$8:$P234)</f>
        <v>780000</v>
      </c>
      <c r="R234" s="82" t="str">
        <f t="shared" si="54"/>
        <v/>
      </c>
      <c r="S234" s="82" t="str">
        <f t="shared" si="55"/>
        <v/>
      </c>
      <c r="T234" s="82" t="str">
        <f t="shared" si="46"/>
        <v/>
      </c>
      <c r="U234" s="83" t="str">
        <f t="shared" si="56"/>
        <v/>
      </c>
      <c r="V234" s="82" t="str">
        <f t="shared" si="47"/>
        <v/>
      </c>
      <c r="W234" s="79" t="e">
        <f t="shared" si="48"/>
        <v>#VALUE!</v>
      </c>
      <c r="X234" s="78" t="e">
        <f>SUM($W$8:W234)</f>
        <v>#VALUE!</v>
      </c>
    </row>
    <row r="235" spans="7:24">
      <c r="G235" s="72" t="str">
        <f t="shared" si="43"/>
        <v/>
      </c>
      <c r="H235" s="73">
        <v>228</v>
      </c>
      <c r="I235" s="80" t="str">
        <f t="shared" si="49"/>
        <v/>
      </c>
      <c r="J235" s="81" t="str">
        <f t="shared" si="50"/>
        <v/>
      </c>
      <c r="K235" s="81" t="str">
        <f t="shared" si="51"/>
        <v/>
      </c>
      <c r="L235" s="81" t="str">
        <f t="shared" si="52"/>
        <v/>
      </c>
      <c r="M235" s="84"/>
      <c r="N235" s="82" t="str">
        <f t="shared" si="44"/>
        <v/>
      </c>
      <c r="O235" s="82" t="str">
        <f t="shared" si="45"/>
        <v/>
      </c>
      <c r="P235" s="82" t="str">
        <f t="shared" si="53"/>
        <v/>
      </c>
      <c r="Q235" s="78">
        <f>SUM(P$8:$P235)</f>
        <v>780000</v>
      </c>
      <c r="R235" s="82" t="str">
        <f t="shared" si="54"/>
        <v/>
      </c>
      <c r="S235" s="82" t="str">
        <f t="shared" si="55"/>
        <v/>
      </c>
      <c r="T235" s="82" t="str">
        <f t="shared" si="46"/>
        <v/>
      </c>
      <c r="U235" s="83" t="str">
        <f t="shared" si="56"/>
        <v/>
      </c>
      <c r="V235" s="82" t="str">
        <f t="shared" si="47"/>
        <v/>
      </c>
      <c r="W235" s="79" t="e">
        <f t="shared" si="48"/>
        <v>#VALUE!</v>
      </c>
      <c r="X235" s="78" t="e">
        <f>SUM($W$8:W235)</f>
        <v>#VALUE!</v>
      </c>
    </row>
    <row r="236" spans="7:24">
      <c r="G236" s="72" t="str">
        <f t="shared" si="43"/>
        <v/>
      </c>
      <c r="H236" s="73">
        <v>229</v>
      </c>
      <c r="I236" s="80" t="str">
        <f t="shared" si="49"/>
        <v/>
      </c>
      <c r="J236" s="81" t="str">
        <f t="shared" si="50"/>
        <v/>
      </c>
      <c r="K236" s="81" t="str">
        <f t="shared" si="51"/>
        <v/>
      </c>
      <c r="L236" s="81" t="str">
        <f t="shared" si="52"/>
        <v/>
      </c>
      <c r="M236" s="84"/>
      <c r="N236" s="82" t="str">
        <f t="shared" si="44"/>
        <v/>
      </c>
      <c r="O236" s="82" t="str">
        <f t="shared" si="45"/>
        <v/>
      </c>
      <c r="P236" s="82" t="str">
        <f t="shared" si="53"/>
        <v/>
      </c>
      <c r="Q236" s="78">
        <f>SUM(P$8:$P236)</f>
        <v>780000</v>
      </c>
      <c r="R236" s="82" t="str">
        <f t="shared" si="54"/>
        <v/>
      </c>
      <c r="S236" s="82" t="str">
        <f t="shared" si="55"/>
        <v/>
      </c>
      <c r="T236" s="82" t="str">
        <f t="shared" si="46"/>
        <v/>
      </c>
      <c r="U236" s="83" t="str">
        <f t="shared" si="56"/>
        <v/>
      </c>
      <c r="V236" s="82" t="str">
        <f t="shared" si="47"/>
        <v/>
      </c>
      <c r="W236" s="79" t="e">
        <f t="shared" si="48"/>
        <v>#VALUE!</v>
      </c>
      <c r="X236" s="78" t="e">
        <f>SUM($W$8:W236)</f>
        <v>#VALUE!</v>
      </c>
    </row>
    <row r="237" spans="7:24">
      <c r="G237" s="72" t="str">
        <f t="shared" si="43"/>
        <v/>
      </c>
      <c r="H237" s="73">
        <v>230</v>
      </c>
      <c r="I237" s="80" t="str">
        <f t="shared" si="49"/>
        <v/>
      </c>
      <c r="J237" s="81" t="str">
        <f t="shared" si="50"/>
        <v/>
      </c>
      <c r="K237" s="81" t="str">
        <f t="shared" si="51"/>
        <v/>
      </c>
      <c r="L237" s="81" t="str">
        <f t="shared" si="52"/>
        <v/>
      </c>
      <c r="M237" s="84"/>
      <c r="N237" s="82" t="str">
        <f t="shared" si="44"/>
        <v/>
      </c>
      <c r="O237" s="82" t="str">
        <f t="shared" si="45"/>
        <v/>
      </c>
      <c r="P237" s="82" t="str">
        <f t="shared" si="53"/>
        <v/>
      </c>
      <c r="Q237" s="78">
        <f>SUM(P$8:$P237)</f>
        <v>780000</v>
      </c>
      <c r="R237" s="82" t="str">
        <f t="shared" si="54"/>
        <v/>
      </c>
      <c r="S237" s="82" t="str">
        <f t="shared" si="55"/>
        <v/>
      </c>
      <c r="T237" s="82" t="str">
        <f t="shared" si="46"/>
        <v/>
      </c>
      <c r="U237" s="83" t="str">
        <f t="shared" si="56"/>
        <v/>
      </c>
      <c r="V237" s="82" t="str">
        <f t="shared" si="47"/>
        <v/>
      </c>
      <c r="W237" s="79" t="e">
        <f t="shared" si="48"/>
        <v>#VALUE!</v>
      </c>
      <c r="X237" s="78" t="e">
        <f>SUM($W$8:W237)</f>
        <v>#VALUE!</v>
      </c>
    </row>
    <row r="238" spans="7:24">
      <c r="G238" s="72" t="str">
        <f t="shared" si="43"/>
        <v/>
      </c>
      <c r="H238" s="73">
        <v>231</v>
      </c>
      <c r="I238" s="80" t="str">
        <f t="shared" si="49"/>
        <v/>
      </c>
      <c r="J238" s="81" t="str">
        <f t="shared" si="50"/>
        <v/>
      </c>
      <c r="K238" s="81" t="str">
        <f t="shared" si="51"/>
        <v/>
      </c>
      <c r="L238" s="81" t="str">
        <f t="shared" si="52"/>
        <v/>
      </c>
      <c r="M238" s="84"/>
      <c r="N238" s="82" t="str">
        <f t="shared" si="44"/>
        <v/>
      </c>
      <c r="O238" s="82" t="str">
        <f t="shared" si="45"/>
        <v/>
      </c>
      <c r="P238" s="82" t="str">
        <f t="shared" si="53"/>
        <v/>
      </c>
      <c r="Q238" s="78">
        <f>SUM(P$8:$P238)</f>
        <v>780000</v>
      </c>
      <c r="R238" s="82" t="str">
        <f t="shared" si="54"/>
        <v/>
      </c>
      <c r="S238" s="82" t="str">
        <f t="shared" si="55"/>
        <v/>
      </c>
      <c r="T238" s="82" t="str">
        <f t="shared" si="46"/>
        <v/>
      </c>
      <c r="U238" s="83" t="str">
        <f t="shared" si="56"/>
        <v/>
      </c>
      <c r="V238" s="82" t="str">
        <f t="shared" si="47"/>
        <v/>
      </c>
      <c r="W238" s="79" t="e">
        <f t="shared" si="48"/>
        <v>#VALUE!</v>
      </c>
      <c r="X238" s="78" t="e">
        <f>SUM($W$8:W238)</f>
        <v>#VALUE!</v>
      </c>
    </row>
    <row r="239" spans="7:24">
      <c r="G239" s="72" t="str">
        <f t="shared" si="43"/>
        <v/>
      </c>
      <c r="H239" s="73">
        <v>232</v>
      </c>
      <c r="I239" s="80" t="str">
        <f t="shared" si="49"/>
        <v/>
      </c>
      <c r="J239" s="81" t="str">
        <f t="shared" si="50"/>
        <v/>
      </c>
      <c r="K239" s="81" t="str">
        <f t="shared" si="51"/>
        <v/>
      </c>
      <c r="L239" s="81" t="str">
        <f t="shared" si="52"/>
        <v/>
      </c>
      <c r="M239" s="84"/>
      <c r="N239" s="82" t="str">
        <f t="shared" si="44"/>
        <v/>
      </c>
      <c r="O239" s="82" t="str">
        <f t="shared" si="45"/>
        <v/>
      </c>
      <c r="P239" s="82" t="str">
        <f t="shared" si="53"/>
        <v/>
      </c>
      <c r="Q239" s="78">
        <f>SUM(P$8:$P239)</f>
        <v>780000</v>
      </c>
      <c r="R239" s="82" t="str">
        <f t="shared" si="54"/>
        <v/>
      </c>
      <c r="S239" s="82" t="str">
        <f t="shared" si="55"/>
        <v/>
      </c>
      <c r="T239" s="82" t="str">
        <f t="shared" si="46"/>
        <v/>
      </c>
      <c r="U239" s="83" t="str">
        <f t="shared" si="56"/>
        <v/>
      </c>
      <c r="V239" s="82" t="str">
        <f t="shared" si="47"/>
        <v/>
      </c>
      <c r="W239" s="79" t="e">
        <f t="shared" si="48"/>
        <v>#VALUE!</v>
      </c>
      <c r="X239" s="78" t="e">
        <f>SUM($W$8:W239)</f>
        <v>#VALUE!</v>
      </c>
    </row>
    <row r="240" spans="7:24">
      <c r="G240" s="72" t="str">
        <f t="shared" si="43"/>
        <v/>
      </c>
      <c r="H240" s="73">
        <v>233</v>
      </c>
      <c r="I240" s="80" t="str">
        <f t="shared" si="49"/>
        <v/>
      </c>
      <c r="J240" s="81" t="str">
        <f t="shared" si="50"/>
        <v/>
      </c>
      <c r="K240" s="81" t="str">
        <f t="shared" si="51"/>
        <v/>
      </c>
      <c r="L240" s="81" t="str">
        <f t="shared" si="52"/>
        <v/>
      </c>
      <c r="M240" s="84"/>
      <c r="N240" s="82" t="str">
        <f t="shared" si="44"/>
        <v/>
      </c>
      <c r="O240" s="82" t="str">
        <f t="shared" si="45"/>
        <v/>
      </c>
      <c r="P240" s="82" t="str">
        <f t="shared" si="53"/>
        <v/>
      </c>
      <c r="Q240" s="78">
        <f>SUM(P$8:$P240)</f>
        <v>780000</v>
      </c>
      <c r="R240" s="82" t="str">
        <f t="shared" si="54"/>
        <v/>
      </c>
      <c r="S240" s="82" t="str">
        <f t="shared" si="55"/>
        <v/>
      </c>
      <c r="T240" s="82" t="str">
        <f t="shared" si="46"/>
        <v/>
      </c>
      <c r="U240" s="83" t="str">
        <f t="shared" si="56"/>
        <v/>
      </c>
      <c r="V240" s="82" t="str">
        <f t="shared" si="47"/>
        <v/>
      </c>
      <c r="W240" s="79" t="e">
        <f t="shared" si="48"/>
        <v>#VALUE!</v>
      </c>
      <c r="X240" s="78" t="e">
        <f>SUM($W$8:W240)</f>
        <v>#VALUE!</v>
      </c>
    </row>
    <row r="241" spans="7:24">
      <c r="G241" s="72" t="str">
        <f t="shared" si="43"/>
        <v/>
      </c>
      <c r="H241" s="73">
        <v>234</v>
      </c>
      <c r="I241" s="80" t="str">
        <f t="shared" si="49"/>
        <v/>
      </c>
      <c r="J241" s="81" t="str">
        <f t="shared" si="50"/>
        <v/>
      </c>
      <c r="K241" s="81" t="str">
        <f t="shared" si="51"/>
        <v/>
      </c>
      <c r="L241" s="81" t="str">
        <f t="shared" si="52"/>
        <v/>
      </c>
      <c r="M241" s="84"/>
      <c r="N241" s="82" t="str">
        <f t="shared" si="44"/>
        <v/>
      </c>
      <c r="O241" s="82" t="str">
        <f t="shared" si="45"/>
        <v/>
      </c>
      <c r="P241" s="82" t="str">
        <f t="shared" si="53"/>
        <v/>
      </c>
      <c r="Q241" s="78">
        <f>SUM(P$8:$P241)</f>
        <v>780000</v>
      </c>
      <c r="R241" s="82" t="str">
        <f t="shared" si="54"/>
        <v/>
      </c>
      <c r="S241" s="82" t="str">
        <f t="shared" si="55"/>
        <v/>
      </c>
      <c r="T241" s="82" t="str">
        <f t="shared" si="46"/>
        <v/>
      </c>
      <c r="U241" s="83" t="str">
        <f t="shared" si="56"/>
        <v/>
      </c>
      <c r="V241" s="82" t="str">
        <f t="shared" si="47"/>
        <v/>
      </c>
      <c r="W241" s="79" t="e">
        <f t="shared" si="48"/>
        <v>#VALUE!</v>
      </c>
      <c r="X241" s="78" t="e">
        <f>SUM($W$8:W241)</f>
        <v>#VALUE!</v>
      </c>
    </row>
    <row r="242" spans="7:24">
      <c r="G242" s="72" t="str">
        <f t="shared" si="43"/>
        <v/>
      </c>
      <c r="H242" s="73">
        <v>235</v>
      </c>
      <c r="I242" s="80" t="str">
        <f t="shared" si="49"/>
        <v/>
      </c>
      <c r="J242" s="81" t="str">
        <f t="shared" si="50"/>
        <v/>
      </c>
      <c r="K242" s="81" t="str">
        <f t="shared" si="51"/>
        <v/>
      </c>
      <c r="L242" s="81" t="str">
        <f t="shared" si="52"/>
        <v/>
      </c>
      <c r="M242" s="84"/>
      <c r="N242" s="82" t="str">
        <f t="shared" si="44"/>
        <v/>
      </c>
      <c r="O242" s="82" t="str">
        <f t="shared" si="45"/>
        <v/>
      </c>
      <c r="P242" s="82" t="str">
        <f t="shared" si="53"/>
        <v/>
      </c>
      <c r="Q242" s="78">
        <f>SUM(P$8:$P242)</f>
        <v>780000</v>
      </c>
      <c r="R242" s="82" t="str">
        <f t="shared" si="54"/>
        <v/>
      </c>
      <c r="S242" s="82" t="str">
        <f t="shared" si="55"/>
        <v/>
      </c>
      <c r="T242" s="82" t="str">
        <f t="shared" si="46"/>
        <v/>
      </c>
      <c r="U242" s="83" t="str">
        <f t="shared" si="56"/>
        <v/>
      </c>
      <c r="V242" s="82" t="str">
        <f t="shared" si="47"/>
        <v/>
      </c>
      <c r="W242" s="79" t="e">
        <f t="shared" si="48"/>
        <v>#VALUE!</v>
      </c>
      <c r="X242" s="78" t="e">
        <f>SUM($W$8:W242)</f>
        <v>#VALUE!</v>
      </c>
    </row>
    <row r="243" spans="7:24">
      <c r="G243" s="72" t="str">
        <f t="shared" si="43"/>
        <v/>
      </c>
      <c r="H243" s="73">
        <v>236</v>
      </c>
      <c r="I243" s="80" t="str">
        <f t="shared" si="49"/>
        <v/>
      </c>
      <c r="J243" s="81" t="str">
        <f t="shared" si="50"/>
        <v/>
      </c>
      <c r="K243" s="81" t="str">
        <f t="shared" si="51"/>
        <v/>
      </c>
      <c r="L243" s="81" t="str">
        <f t="shared" si="52"/>
        <v/>
      </c>
      <c r="M243" s="84"/>
      <c r="N243" s="82" t="str">
        <f t="shared" si="44"/>
        <v/>
      </c>
      <c r="O243" s="82" t="str">
        <f t="shared" si="45"/>
        <v/>
      </c>
      <c r="P243" s="82" t="str">
        <f t="shared" si="53"/>
        <v/>
      </c>
      <c r="Q243" s="78">
        <f>SUM(P$8:$P243)</f>
        <v>780000</v>
      </c>
      <c r="R243" s="82" t="str">
        <f t="shared" si="54"/>
        <v/>
      </c>
      <c r="S243" s="82" t="str">
        <f t="shared" si="55"/>
        <v/>
      </c>
      <c r="T243" s="82" t="str">
        <f t="shared" si="46"/>
        <v/>
      </c>
      <c r="U243" s="83" t="str">
        <f t="shared" si="56"/>
        <v/>
      </c>
      <c r="V243" s="82" t="str">
        <f t="shared" si="47"/>
        <v/>
      </c>
      <c r="W243" s="79" t="e">
        <f t="shared" si="48"/>
        <v>#VALUE!</v>
      </c>
      <c r="X243" s="78" t="e">
        <f>SUM($W$8:W243)</f>
        <v>#VALUE!</v>
      </c>
    </row>
    <row r="244" spans="7:24">
      <c r="G244" s="72" t="str">
        <f t="shared" si="43"/>
        <v/>
      </c>
      <c r="H244" s="73">
        <v>237</v>
      </c>
      <c r="I244" s="80" t="str">
        <f t="shared" si="49"/>
        <v/>
      </c>
      <c r="J244" s="81" t="str">
        <f t="shared" si="50"/>
        <v/>
      </c>
      <c r="K244" s="81" t="str">
        <f t="shared" si="51"/>
        <v/>
      </c>
      <c r="L244" s="81" t="str">
        <f t="shared" si="52"/>
        <v/>
      </c>
      <c r="M244" s="84"/>
      <c r="N244" s="82" t="str">
        <f t="shared" si="44"/>
        <v/>
      </c>
      <c r="O244" s="82" t="str">
        <f t="shared" si="45"/>
        <v/>
      </c>
      <c r="P244" s="82" t="str">
        <f t="shared" si="53"/>
        <v/>
      </c>
      <c r="Q244" s="78">
        <f>SUM(P$8:$P244)</f>
        <v>780000</v>
      </c>
      <c r="R244" s="82" t="str">
        <f t="shared" si="54"/>
        <v/>
      </c>
      <c r="S244" s="82" t="str">
        <f t="shared" si="55"/>
        <v/>
      </c>
      <c r="T244" s="82" t="str">
        <f t="shared" si="46"/>
        <v/>
      </c>
      <c r="U244" s="83" t="str">
        <f t="shared" si="56"/>
        <v/>
      </c>
      <c r="V244" s="82" t="str">
        <f t="shared" si="47"/>
        <v/>
      </c>
      <c r="W244" s="79" t="e">
        <f t="shared" si="48"/>
        <v>#VALUE!</v>
      </c>
      <c r="X244" s="78" t="e">
        <f>SUM($W$8:W244)</f>
        <v>#VALUE!</v>
      </c>
    </row>
    <row r="245" spans="7:24">
      <c r="G245" s="72" t="str">
        <f t="shared" si="43"/>
        <v/>
      </c>
      <c r="H245" s="73">
        <v>238</v>
      </c>
      <c r="I245" s="80" t="str">
        <f t="shared" si="49"/>
        <v/>
      </c>
      <c r="J245" s="81" t="str">
        <f t="shared" si="50"/>
        <v/>
      </c>
      <c r="K245" s="81" t="str">
        <f t="shared" si="51"/>
        <v/>
      </c>
      <c r="L245" s="81" t="str">
        <f t="shared" si="52"/>
        <v/>
      </c>
      <c r="M245" s="84"/>
      <c r="N245" s="82" t="str">
        <f t="shared" si="44"/>
        <v/>
      </c>
      <c r="O245" s="82" t="str">
        <f t="shared" si="45"/>
        <v/>
      </c>
      <c r="P245" s="82" t="str">
        <f t="shared" si="53"/>
        <v/>
      </c>
      <c r="Q245" s="78">
        <f>SUM(P$8:$P245)</f>
        <v>780000</v>
      </c>
      <c r="R245" s="82" t="str">
        <f t="shared" si="54"/>
        <v/>
      </c>
      <c r="S245" s="82" t="str">
        <f t="shared" si="55"/>
        <v/>
      </c>
      <c r="T245" s="82" t="str">
        <f t="shared" si="46"/>
        <v/>
      </c>
      <c r="U245" s="83" t="str">
        <f t="shared" si="56"/>
        <v/>
      </c>
      <c r="V245" s="82" t="str">
        <f t="shared" si="47"/>
        <v/>
      </c>
      <c r="W245" s="79" t="e">
        <f t="shared" si="48"/>
        <v>#VALUE!</v>
      </c>
      <c r="X245" s="78" t="e">
        <f>SUM($W$8:W245)</f>
        <v>#VALUE!</v>
      </c>
    </row>
    <row r="246" spans="7:24">
      <c r="G246" s="72" t="str">
        <f t="shared" si="43"/>
        <v/>
      </c>
      <c r="H246" s="73">
        <v>239</v>
      </c>
      <c r="I246" s="80" t="str">
        <f t="shared" si="49"/>
        <v/>
      </c>
      <c r="J246" s="81" t="str">
        <f t="shared" si="50"/>
        <v/>
      </c>
      <c r="K246" s="81" t="str">
        <f t="shared" si="51"/>
        <v/>
      </c>
      <c r="L246" s="81" t="str">
        <f t="shared" si="52"/>
        <v/>
      </c>
      <c r="M246" s="84"/>
      <c r="N246" s="82" t="str">
        <f t="shared" si="44"/>
        <v/>
      </c>
      <c r="O246" s="82" t="str">
        <f t="shared" si="45"/>
        <v/>
      </c>
      <c r="P246" s="82" t="str">
        <f t="shared" si="53"/>
        <v/>
      </c>
      <c r="Q246" s="78">
        <f>SUM(P$8:$P246)</f>
        <v>780000</v>
      </c>
      <c r="R246" s="82" t="str">
        <f t="shared" si="54"/>
        <v/>
      </c>
      <c r="S246" s="82" t="str">
        <f t="shared" si="55"/>
        <v/>
      </c>
      <c r="T246" s="82" t="str">
        <f t="shared" si="46"/>
        <v/>
      </c>
      <c r="U246" s="83" t="str">
        <f t="shared" si="56"/>
        <v/>
      </c>
      <c r="V246" s="82" t="str">
        <f t="shared" si="47"/>
        <v/>
      </c>
      <c r="W246" s="79" t="e">
        <f t="shared" si="48"/>
        <v>#VALUE!</v>
      </c>
      <c r="X246" s="78" t="e">
        <f>SUM($W$8:W246)</f>
        <v>#VALUE!</v>
      </c>
    </row>
    <row r="247" spans="7:24">
      <c r="G247" s="72" t="str">
        <f t="shared" si="43"/>
        <v/>
      </c>
      <c r="H247" s="73">
        <v>240</v>
      </c>
      <c r="I247" s="80" t="str">
        <f t="shared" si="49"/>
        <v/>
      </c>
      <c r="J247" s="81" t="str">
        <f t="shared" si="50"/>
        <v/>
      </c>
      <c r="K247" s="81" t="str">
        <f t="shared" si="51"/>
        <v/>
      </c>
      <c r="L247" s="81" t="str">
        <f t="shared" si="52"/>
        <v/>
      </c>
      <c r="M247" s="84"/>
      <c r="N247" s="82" t="str">
        <f t="shared" si="44"/>
        <v/>
      </c>
      <c r="O247" s="82" t="str">
        <f t="shared" si="45"/>
        <v/>
      </c>
      <c r="P247" s="82" t="str">
        <f t="shared" si="53"/>
        <v/>
      </c>
      <c r="Q247" s="78">
        <f>SUM(P$8:$P247)</f>
        <v>780000</v>
      </c>
      <c r="R247" s="82" t="str">
        <f t="shared" si="54"/>
        <v/>
      </c>
      <c r="S247" s="82" t="str">
        <f t="shared" si="55"/>
        <v/>
      </c>
      <c r="T247" s="82" t="str">
        <f t="shared" si="46"/>
        <v/>
      </c>
      <c r="U247" s="83" t="str">
        <f t="shared" si="56"/>
        <v/>
      </c>
      <c r="V247" s="82" t="str">
        <f t="shared" si="47"/>
        <v/>
      </c>
      <c r="W247" s="79" t="e">
        <f t="shared" si="48"/>
        <v>#VALUE!</v>
      </c>
      <c r="X247" s="78" t="e">
        <f>SUM($W$8:W247)</f>
        <v>#VALUE!</v>
      </c>
    </row>
    <row r="248" spans="7:24">
      <c r="G248" s="72" t="str">
        <f t="shared" si="43"/>
        <v/>
      </c>
      <c r="H248" s="73">
        <v>241</v>
      </c>
      <c r="I248" s="80" t="str">
        <f t="shared" si="49"/>
        <v/>
      </c>
      <c r="J248" s="81" t="str">
        <f t="shared" si="50"/>
        <v/>
      </c>
      <c r="K248" s="81" t="str">
        <f t="shared" si="51"/>
        <v/>
      </c>
      <c r="L248" s="81" t="str">
        <f t="shared" si="52"/>
        <v/>
      </c>
      <c r="M248" s="84"/>
      <c r="N248" s="82" t="str">
        <f t="shared" si="44"/>
        <v/>
      </c>
      <c r="O248" s="82" t="str">
        <f t="shared" si="45"/>
        <v/>
      </c>
      <c r="P248" s="82" t="str">
        <f t="shared" si="53"/>
        <v/>
      </c>
      <c r="Q248" s="78">
        <f>SUM(P$8:$P248)</f>
        <v>780000</v>
      </c>
      <c r="R248" s="82" t="str">
        <f t="shared" si="54"/>
        <v/>
      </c>
      <c r="S248" s="82" t="str">
        <f t="shared" si="55"/>
        <v/>
      </c>
      <c r="T248" s="82" t="str">
        <f t="shared" si="46"/>
        <v/>
      </c>
      <c r="U248" s="83" t="str">
        <f t="shared" si="56"/>
        <v/>
      </c>
      <c r="V248" s="82" t="str">
        <f t="shared" si="47"/>
        <v/>
      </c>
      <c r="W248" s="79" t="e">
        <f t="shared" si="48"/>
        <v>#VALUE!</v>
      </c>
      <c r="X248" s="78" t="e">
        <f>SUM($W$8:W248)</f>
        <v>#VALUE!</v>
      </c>
    </row>
    <row r="249" spans="7:24">
      <c r="G249" s="72" t="str">
        <f t="shared" si="43"/>
        <v/>
      </c>
      <c r="H249" s="73">
        <v>242</v>
      </c>
      <c r="I249" s="80" t="str">
        <f t="shared" si="49"/>
        <v/>
      </c>
      <c r="J249" s="81" t="str">
        <f t="shared" si="50"/>
        <v/>
      </c>
      <c r="K249" s="81" t="str">
        <f t="shared" si="51"/>
        <v/>
      </c>
      <c r="L249" s="81" t="str">
        <f t="shared" si="52"/>
        <v/>
      </c>
      <c r="M249" s="84"/>
      <c r="N249" s="82" t="str">
        <f t="shared" si="44"/>
        <v/>
      </c>
      <c r="O249" s="82" t="str">
        <f t="shared" si="45"/>
        <v/>
      </c>
      <c r="P249" s="82" t="str">
        <f t="shared" si="53"/>
        <v/>
      </c>
      <c r="Q249" s="78">
        <f>SUM(P$8:$P249)</f>
        <v>780000</v>
      </c>
      <c r="R249" s="82" t="str">
        <f t="shared" si="54"/>
        <v/>
      </c>
      <c r="S249" s="82" t="str">
        <f t="shared" si="55"/>
        <v/>
      </c>
      <c r="T249" s="82" t="str">
        <f t="shared" si="46"/>
        <v/>
      </c>
      <c r="U249" s="83" t="str">
        <f t="shared" si="56"/>
        <v/>
      </c>
      <c r="V249" s="82" t="str">
        <f t="shared" si="47"/>
        <v/>
      </c>
      <c r="W249" s="79" t="e">
        <f t="shared" si="48"/>
        <v>#VALUE!</v>
      </c>
      <c r="X249" s="78" t="e">
        <f>SUM($W$8:W249)</f>
        <v>#VALUE!</v>
      </c>
    </row>
    <row r="250" spans="7:24">
      <c r="G250" s="72" t="str">
        <f t="shared" si="43"/>
        <v/>
      </c>
      <c r="H250" s="73">
        <v>243</v>
      </c>
      <c r="I250" s="80" t="str">
        <f t="shared" si="49"/>
        <v/>
      </c>
      <c r="J250" s="81" t="str">
        <f t="shared" si="50"/>
        <v/>
      </c>
      <c r="K250" s="81" t="str">
        <f t="shared" si="51"/>
        <v/>
      </c>
      <c r="L250" s="81" t="str">
        <f t="shared" si="52"/>
        <v/>
      </c>
      <c r="M250" s="84"/>
      <c r="N250" s="82" t="str">
        <f t="shared" si="44"/>
        <v/>
      </c>
      <c r="O250" s="82" t="str">
        <f t="shared" si="45"/>
        <v/>
      </c>
      <c r="P250" s="82" t="str">
        <f t="shared" si="53"/>
        <v/>
      </c>
      <c r="Q250" s="78">
        <f>SUM(P$8:$P250)</f>
        <v>780000</v>
      </c>
      <c r="R250" s="82" t="str">
        <f t="shared" si="54"/>
        <v/>
      </c>
      <c r="S250" s="82" t="str">
        <f t="shared" si="55"/>
        <v/>
      </c>
      <c r="T250" s="82" t="str">
        <f t="shared" si="46"/>
        <v/>
      </c>
      <c r="U250" s="83" t="str">
        <f t="shared" si="56"/>
        <v/>
      </c>
      <c r="V250" s="82" t="str">
        <f t="shared" si="47"/>
        <v/>
      </c>
      <c r="W250" s="79" t="e">
        <f t="shared" si="48"/>
        <v>#VALUE!</v>
      </c>
      <c r="X250" s="78" t="e">
        <f>SUM($W$8:W250)</f>
        <v>#VALUE!</v>
      </c>
    </row>
    <row r="251" spans="7:24">
      <c r="G251" s="72" t="str">
        <f t="shared" si="43"/>
        <v/>
      </c>
      <c r="H251" s="73">
        <v>244</v>
      </c>
      <c r="I251" s="80" t="str">
        <f t="shared" si="49"/>
        <v/>
      </c>
      <c r="J251" s="81" t="str">
        <f t="shared" si="50"/>
        <v/>
      </c>
      <c r="K251" s="81" t="str">
        <f t="shared" si="51"/>
        <v/>
      </c>
      <c r="L251" s="81" t="str">
        <f t="shared" si="52"/>
        <v/>
      </c>
      <c r="M251" s="84"/>
      <c r="N251" s="82" t="str">
        <f t="shared" si="44"/>
        <v/>
      </c>
      <c r="O251" s="82" t="str">
        <f t="shared" si="45"/>
        <v/>
      </c>
      <c r="P251" s="82" t="str">
        <f t="shared" si="53"/>
        <v/>
      </c>
      <c r="Q251" s="78">
        <f>SUM(P$8:$P251)</f>
        <v>780000</v>
      </c>
      <c r="R251" s="82" t="str">
        <f t="shared" si="54"/>
        <v/>
      </c>
      <c r="S251" s="82" t="str">
        <f t="shared" si="55"/>
        <v/>
      </c>
      <c r="T251" s="82" t="str">
        <f t="shared" si="46"/>
        <v/>
      </c>
      <c r="U251" s="83" t="str">
        <f t="shared" si="56"/>
        <v/>
      </c>
      <c r="V251" s="82" t="str">
        <f t="shared" si="47"/>
        <v/>
      </c>
      <c r="W251" s="79" t="e">
        <f t="shared" si="48"/>
        <v>#VALUE!</v>
      </c>
      <c r="X251" s="78" t="e">
        <f>SUM($W$8:W251)</f>
        <v>#VALUE!</v>
      </c>
    </row>
    <row r="252" spans="7:24">
      <c r="G252" s="72" t="str">
        <f t="shared" si="43"/>
        <v/>
      </c>
      <c r="H252" s="73">
        <v>245</v>
      </c>
      <c r="I252" s="80" t="str">
        <f t="shared" si="49"/>
        <v/>
      </c>
      <c r="J252" s="81" t="str">
        <f t="shared" si="50"/>
        <v/>
      </c>
      <c r="K252" s="81" t="str">
        <f t="shared" si="51"/>
        <v/>
      </c>
      <c r="L252" s="81" t="str">
        <f t="shared" si="52"/>
        <v/>
      </c>
      <c r="M252" s="84"/>
      <c r="N252" s="82" t="str">
        <f t="shared" si="44"/>
        <v/>
      </c>
      <c r="O252" s="82" t="str">
        <f t="shared" si="45"/>
        <v/>
      </c>
      <c r="P252" s="82" t="str">
        <f t="shared" si="53"/>
        <v/>
      </c>
      <c r="Q252" s="78">
        <f>SUM(P$8:$P252)</f>
        <v>780000</v>
      </c>
      <c r="R252" s="82" t="str">
        <f t="shared" si="54"/>
        <v/>
      </c>
      <c r="S252" s="82" t="str">
        <f t="shared" si="55"/>
        <v/>
      </c>
      <c r="T252" s="82" t="str">
        <f t="shared" si="46"/>
        <v/>
      </c>
      <c r="U252" s="83" t="str">
        <f t="shared" si="56"/>
        <v/>
      </c>
      <c r="V252" s="82" t="str">
        <f t="shared" si="47"/>
        <v/>
      </c>
      <c r="W252" s="79" t="e">
        <f t="shared" si="48"/>
        <v>#VALUE!</v>
      </c>
      <c r="X252" s="78" t="e">
        <f>SUM($W$8:W252)</f>
        <v>#VALUE!</v>
      </c>
    </row>
    <row r="253" spans="7:24">
      <c r="G253" s="72" t="str">
        <f t="shared" si="43"/>
        <v/>
      </c>
      <c r="H253" s="73">
        <v>246</v>
      </c>
      <c r="I253" s="80" t="str">
        <f t="shared" si="49"/>
        <v/>
      </c>
      <c r="J253" s="81" t="str">
        <f t="shared" si="50"/>
        <v/>
      </c>
      <c r="K253" s="81" t="str">
        <f t="shared" si="51"/>
        <v/>
      </c>
      <c r="L253" s="81" t="str">
        <f t="shared" si="52"/>
        <v/>
      </c>
      <c r="M253" s="84"/>
      <c r="N253" s="82" t="str">
        <f t="shared" si="44"/>
        <v/>
      </c>
      <c r="O253" s="82" t="str">
        <f t="shared" si="45"/>
        <v/>
      </c>
      <c r="P253" s="82" t="str">
        <f t="shared" si="53"/>
        <v/>
      </c>
      <c r="Q253" s="78">
        <f>SUM(P$8:$P253)</f>
        <v>780000</v>
      </c>
      <c r="R253" s="82" t="str">
        <f t="shared" si="54"/>
        <v/>
      </c>
      <c r="S253" s="82" t="str">
        <f t="shared" si="55"/>
        <v/>
      </c>
      <c r="T253" s="82" t="str">
        <f t="shared" si="46"/>
        <v/>
      </c>
      <c r="U253" s="83" t="str">
        <f t="shared" si="56"/>
        <v/>
      </c>
      <c r="V253" s="82" t="str">
        <f t="shared" si="47"/>
        <v/>
      </c>
      <c r="W253" s="79" t="e">
        <f t="shared" si="48"/>
        <v>#VALUE!</v>
      </c>
      <c r="X253" s="78" t="e">
        <f>SUM($W$8:W253)</f>
        <v>#VALUE!</v>
      </c>
    </row>
    <row r="254" spans="7:24">
      <c r="G254" s="72" t="str">
        <f t="shared" si="43"/>
        <v/>
      </c>
      <c r="H254" s="73">
        <v>247</v>
      </c>
      <c r="I254" s="80" t="str">
        <f t="shared" si="49"/>
        <v/>
      </c>
      <c r="J254" s="81" t="str">
        <f t="shared" si="50"/>
        <v/>
      </c>
      <c r="K254" s="81" t="str">
        <f t="shared" si="51"/>
        <v/>
      </c>
      <c r="L254" s="81" t="str">
        <f t="shared" si="52"/>
        <v/>
      </c>
      <c r="M254" s="84"/>
      <c r="N254" s="82" t="str">
        <f t="shared" si="44"/>
        <v/>
      </c>
      <c r="O254" s="82" t="str">
        <f t="shared" si="45"/>
        <v/>
      </c>
      <c r="P254" s="82" t="str">
        <f t="shared" si="53"/>
        <v/>
      </c>
      <c r="Q254" s="78">
        <f>SUM(P$8:$P254)</f>
        <v>780000</v>
      </c>
      <c r="R254" s="82" t="str">
        <f t="shared" si="54"/>
        <v/>
      </c>
      <c r="S254" s="82" t="str">
        <f t="shared" si="55"/>
        <v/>
      </c>
      <c r="T254" s="82" t="str">
        <f t="shared" si="46"/>
        <v/>
      </c>
      <c r="U254" s="83" t="str">
        <f t="shared" si="56"/>
        <v/>
      </c>
      <c r="V254" s="82" t="str">
        <f t="shared" si="47"/>
        <v/>
      </c>
      <c r="W254" s="79" t="e">
        <f t="shared" si="48"/>
        <v>#VALUE!</v>
      </c>
      <c r="X254" s="78" t="e">
        <f>SUM($W$8:W254)</f>
        <v>#VALUE!</v>
      </c>
    </row>
    <row r="255" spans="7:24">
      <c r="G255" s="72" t="str">
        <f t="shared" si="43"/>
        <v/>
      </c>
      <c r="H255" s="73">
        <v>248</v>
      </c>
      <c r="I255" s="80" t="str">
        <f t="shared" si="49"/>
        <v/>
      </c>
      <c r="J255" s="81" t="str">
        <f t="shared" si="50"/>
        <v/>
      </c>
      <c r="K255" s="81" t="str">
        <f t="shared" si="51"/>
        <v/>
      </c>
      <c r="L255" s="81" t="str">
        <f t="shared" si="52"/>
        <v/>
      </c>
      <c r="M255" s="84"/>
      <c r="N255" s="82" t="str">
        <f t="shared" si="44"/>
        <v/>
      </c>
      <c r="O255" s="82" t="str">
        <f t="shared" si="45"/>
        <v/>
      </c>
      <c r="P255" s="82" t="str">
        <f t="shared" si="53"/>
        <v/>
      </c>
      <c r="Q255" s="78">
        <f>SUM(P$8:$P255)</f>
        <v>780000</v>
      </c>
      <c r="R255" s="82" t="str">
        <f t="shared" si="54"/>
        <v/>
      </c>
      <c r="S255" s="82" t="str">
        <f t="shared" si="55"/>
        <v/>
      </c>
      <c r="T255" s="82" t="str">
        <f t="shared" si="46"/>
        <v/>
      </c>
      <c r="U255" s="83" t="str">
        <f t="shared" si="56"/>
        <v/>
      </c>
      <c r="V255" s="82" t="str">
        <f t="shared" si="47"/>
        <v/>
      </c>
      <c r="W255" s="79" t="e">
        <f t="shared" si="48"/>
        <v>#VALUE!</v>
      </c>
      <c r="X255" s="78" t="e">
        <f>SUM($W$8:W255)</f>
        <v>#VALUE!</v>
      </c>
    </row>
    <row r="256" spans="7:24">
      <c r="G256" s="72" t="str">
        <f t="shared" si="43"/>
        <v/>
      </c>
      <c r="H256" s="73">
        <v>249</v>
      </c>
      <c r="I256" s="80" t="str">
        <f t="shared" si="49"/>
        <v/>
      </c>
      <c r="J256" s="81" t="str">
        <f t="shared" si="50"/>
        <v/>
      </c>
      <c r="K256" s="81" t="str">
        <f t="shared" si="51"/>
        <v/>
      </c>
      <c r="L256" s="81" t="str">
        <f t="shared" si="52"/>
        <v/>
      </c>
      <c r="M256" s="84"/>
      <c r="N256" s="82" t="str">
        <f t="shared" si="44"/>
        <v/>
      </c>
      <c r="O256" s="82" t="str">
        <f t="shared" si="45"/>
        <v/>
      </c>
      <c r="P256" s="82" t="str">
        <f t="shared" si="53"/>
        <v/>
      </c>
      <c r="Q256" s="78">
        <f>SUM(P$8:$P256)</f>
        <v>780000</v>
      </c>
      <c r="R256" s="82" t="str">
        <f t="shared" si="54"/>
        <v/>
      </c>
      <c r="S256" s="82" t="str">
        <f t="shared" si="55"/>
        <v/>
      </c>
      <c r="T256" s="82" t="str">
        <f t="shared" si="46"/>
        <v/>
      </c>
      <c r="U256" s="83" t="str">
        <f t="shared" si="56"/>
        <v/>
      </c>
      <c r="V256" s="82" t="str">
        <f t="shared" si="47"/>
        <v/>
      </c>
      <c r="W256" s="79" t="e">
        <f t="shared" si="48"/>
        <v>#VALUE!</v>
      </c>
      <c r="X256" s="78" t="e">
        <f>SUM($W$8:W256)</f>
        <v>#VALUE!</v>
      </c>
    </row>
    <row r="257" spans="7:24">
      <c r="G257" s="72" t="str">
        <f t="shared" si="43"/>
        <v/>
      </c>
      <c r="H257" s="73">
        <v>250</v>
      </c>
      <c r="I257" s="80" t="str">
        <f t="shared" si="49"/>
        <v/>
      </c>
      <c r="J257" s="81" t="str">
        <f t="shared" si="50"/>
        <v/>
      </c>
      <c r="K257" s="81" t="str">
        <f t="shared" si="51"/>
        <v/>
      </c>
      <c r="L257" s="81" t="str">
        <f t="shared" si="52"/>
        <v/>
      </c>
      <c r="M257" s="84"/>
      <c r="N257" s="82" t="str">
        <f t="shared" si="44"/>
        <v/>
      </c>
      <c r="O257" s="82" t="str">
        <f t="shared" si="45"/>
        <v/>
      </c>
      <c r="P257" s="82" t="str">
        <f t="shared" si="53"/>
        <v/>
      </c>
      <c r="Q257" s="78">
        <f>SUM(P$8:$P257)</f>
        <v>780000</v>
      </c>
      <c r="R257" s="82" t="str">
        <f t="shared" si="54"/>
        <v/>
      </c>
      <c r="S257" s="82" t="str">
        <f t="shared" si="55"/>
        <v/>
      </c>
      <c r="T257" s="82" t="str">
        <f t="shared" si="46"/>
        <v/>
      </c>
      <c r="U257" s="83" t="str">
        <f t="shared" si="56"/>
        <v/>
      </c>
      <c r="V257" s="82" t="str">
        <f t="shared" si="47"/>
        <v/>
      </c>
      <c r="W257" s="79" t="e">
        <f t="shared" si="48"/>
        <v>#VALUE!</v>
      </c>
      <c r="X257" s="78" t="e">
        <f>SUM($W$8:W257)</f>
        <v>#VALUE!</v>
      </c>
    </row>
    <row r="258" spans="7:24">
      <c r="G258" s="72" t="str">
        <f t="shared" si="43"/>
        <v/>
      </c>
      <c r="H258" s="73">
        <v>251</v>
      </c>
      <c r="I258" s="80" t="str">
        <f t="shared" si="49"/>
        <v/>
      </c>
      <c r="J258" s="81" t="str">
        <f t="shared" si="50"/>
        <v/>
      </c>
      <c r="K258" s="81" t="str">
        <f t="shared" si="51"/>
        <v/>
      </c>
      <c r="L258" s="81" t="str">
        <f t="shared" si="52"/>
        <v/>
      </c>
      <c r="M258" s="84"/>
      <c r="N258" s="82" t="str">
        <f t="shared" si="44"/>
        <v/>
      </c>
      <c r="O258" s="82" t="str">
        <f t="shared" si="45"/>
        <v/>
      </c>
      <c r="P258" s="82" t="str">
        <f t="shared" si="53"/>
        <v/>
      </c>
      <c r="Q258" s="78">
        <f>SUM(P$8:$P258)</f>
        <v>780000</v>
      </c>
      <c r="R258" s="82" t="str">
        <f t="shared" si="54"/>
        <v/>
      </c>
      <c r="S258" s="82" t="str">
        <f t="shared" si="55"/>
        <v/>
      </c>
      <c r="T258" s="82" t="str">
        <f t="shared" si="46"/>
        <v/>
      </c>
      <c r="U258" s="83" t="str">
        <f t="shared" si="56"/>
        <v/>
      </c>
      <c r="V258" s="82" t="str">
        <f t="shared" si="47"/>
        <v/>
      </c>
      <c r="W258" s="79" t="e">
        <f t="shared" si="48"/>
        <v>#VALUE!</v>
      </c>
      <c r="X258" s="78" t="e">
        <f>SUM($W$8:W258)</f>
        <v>#VALUE!</v>
      </c>
    </row>
    <row r="259" spans="7:24">
      <c r="G259" s="72" t="str">
        <f t="shared" si="43"/>
        <v/>
      </c>
      <c r="H259" s="73">
        <v>252</v>
      </c>
      <c r="I259" s="80" t="str">
        <f t="shared" si="49"/>
        <v/>
      </c>
      <c r="J259" s="81" t="str">
        <f t="shared" si="50"/>
        <v/>
      </c>
      <c r="K259" s="81" t="str">
        <f t="shared" si="51"/>
        <v/>
      </c>
      <c r="L259" s="81" t="str">
        <f t="shared" si="52"/>
        <v/>
      </c>
      <c r="M259" s="84"/>
      <c r="N259" s="82" t="str">
        <f t="shared" si="44"/>
        <v/>
      </c>
      <c r="O259" s="82" t="str">
        <f t="shared" si="45"/>
        <v/>
      </c>
      <c r="P259" s="82" t="str">
        <f t="shared" si="53"/>
        <v/>
      </c>
      <c r="Q259" s="78">
        <f>SUM(P$8:$P259)</f>
        <v>780000</v>
      </c>
      <c r="R259" s="82" t="str">
        <f t="shared" si="54"/>
        <v/>
      </c>
      <c r="S259" s="82" t="str">
        <f t="shared" si="55"/>
        <v/>
      </c>
      <c r="T259" s="82" t="str">
        <f t="shared" si="46"/>
        <v/>
      </c>
      <c r="U259" s="83" t="str">
        <f t="shared" si="56"/>
        <v/>
      </c>
      <c r="V259" s="82" t="str">
        <f t="shared" si="47"/>
        <v/>
      </c>
      <c r="W259" s="79" t="e">
        <f t="shared" si="48"/>
        <v>#VALUE!</v>
      </c>
      <c r="X259" s="78" t="e">
        <f>SUM($W$8:W259)</f>
        <v>#VALUE!</v>
      </c>
    </row>
    <row r="260" spans="7:24">
      <c r="G260" s="72" t="str">
        <f t="shared" si="43"/>
        <v/>
      </c>
      <c r="H260" s="73">
        <v>253</v>
      </c>
      <c r="I260" s="80" t="str">
        <f t="shared" si="49"/>
        <v/>
      </c>
      <c r="J260" s="81" t="str">
        <f t="shared" si="50"/>
        <v/>
      </c>
      <c r="K260" s="81" t="str">
        <f t="shared" si="51"/>
        <v/>
      </c>
      <c r="L260" s="81" t="str">
        <f t="shared" si="52"/>
        <v/>
      </c>
      <c r="M260" s="84"/>
      <c r="N260" s="82" t="str">
        <f t="shared" si="44"/>
        <v/>
      </c>
      <c r="O260" s="82" t="str">
        <f t="shared" si="45"/>
        <v/>
      </c>
      <c r="P260" s="82" t="str">
        <f t="shared" si="53"/>
        <v/>
      </c>
      <c r="Q260" s="78">
        <f>SUM(P$8:$P260)</f>
        <v>780000</v>
      </c>
      <c r="R260" s="82" t="str">
        <f t="shared" si="54"/>
        <v/>
      </c>
      <c r="S260" s="82" t="str">
        <f t="shared" si="55"/>
        <v/>
      </c>
      <c r="T260" s="82" t="str">
        <f t="shared" si="46"/>
        <v/>
      </c>
      <c r="U260" s="83" t="str">
        <f t="shared" si="56"/>
        <v/>
      </c>
      <c r="V260" s="82" t="str">
        <f t="shared" si="47"/>
        <v/>
      </c>
      <c r="W260" s="79" t="e">
        <f t="shared" si="48"/>
        <v>#VALUE!</v>
      </c>
      <c r="X260" s="78" t="e">
        <f>SUM($W$8:W260)</f>
        <v>#VALUE!</v>
      </c>
    </row>
    <row r="261" spans="7:24">
      <c r="G261" s="72" t="str">
        <f t="shared" si="43"/>
        <v/>
      </c>
      <c r="H261" s="73">
        <v>254</v>
      </c>
      <c r="I261" s="80" t="str">
        <f t="shared" si="49"/>
        <v/>
      </c>
      <c r="J261" s="81" t="str">
        <f t="shared" si="50"/>
        <v/>
      </c>
      <c r="K261" s="81" t="str">
        <f t="shared" si="51"/>
        <v/>
      </c>
      <c r="L261" s="81" t="str">
        <f t="shared" si="52"/>
        <v/>
      </c>
      <c r="M261" s="84"/>
      <c r="N261" s="82" t="str">
        <f t="shared" si="44"/>
        <v/>
      </c>
      <c r="O261" s="82" t="str">
        <f t="shared" si="45"/>
        <v/>
      </c>
      <c r="P261" s="82" t="str">
        <f t="shared" si="53"/>
        <v/>
      </c>
      <c r="Q261" s="78">
        <f>SUM(P$8:$P261)</f>
        <v>780000</v>
      </c>
      <c r="R261" s="82" t="str">
        <f t="shared" si="54"/>
        <v/>
      </c>
      <c r="S261" s="82" t="str">
        <f t="shared" si="55"/>
        <v/>
      </c>
      <c r="T261" s="82" t="str">
        <f t="shared" si="46"/>
        <v/>
      </c>
      <c r="U261" s="83" t="str">
        <f t="shared" si="56"/>
        <v/>
      </c>
      <c r="V261" s="82" t="str">
        <f t="shared" si="47"/>
        <v/>
      </c>
      <c r="W261" s="79" t="e">
        <f t="shared" si="48"/>
        <v>#VALUE!</v>
      </c>
      <c r="X261" s="78" t="e">
        <f>SUM($W$8:W261)</f>
        <v>#VALUE!</v>
      </c>
    </row>
    <row r="262" spans="7:24">
      <c r="G262" s="72" t="str">
        <f t="shared" si="43"/>
        <v/>
      </c>
      <c r="H262" s="73">
        <v>255</v>
      </c>
      <c r="I262" s="80" t="str">
        <f t="shared" si="49"/>
        <v/>
      </c>
      <c r="J262" s="81" t="str">
        <f t="shared" si="50"/>
        <v/>
      </c>
      <c r="K262" s="81" t="str">
        <f t="shared" si="51"/>
        <v/>
      </c>
      <c r="L262" s="81" t="str">
        <f t="shared" si="52"/>
        <v/>
      </c>
      <c r="M262" s="84"/>
      <c r="N262" s="82" t="str">
        <f t="shared" si="44"/>
        <v/>
      </c>
      <c r="O262" s="82" t="str">
        <f t="shared" si="45"/>
        <v/>
      </c>
      <c r="P262" s="82" t="str">
        <f t="shared" si="53"/>
        <v/>
      </c>
      <c r="Q262" s="78">
        <f>SUM(P$8:$P262)</f>
        <v>780000</v>
      </c>
      <c r="R262" s="82" t="str">
        <f t="shared" si="54"/>
        <v/>
      </c>
      <c r="S262" s="82" t="str">
        <f t="shared" si="55"/>
        <v/>
      </c>
      <c r="T262" s="82" t="str">
        <f t="shared" si="46"/>
        <v/>
      </c>
      <c r="U262" s="83" t="str">
        <f t="shared" si="56"/>
        <v/>
      </c>
      <c r="V262" s="82" t="str">
        <f t="shared" si="47"/>
        <v/>
      </c>
      <c r="W262" s="79" t="e">
        <f t="shared" si="48"/>
        <v>#VALUE!</v>
      </c>
      <c r="X262" s="78" t="e">
        <f>SUM($W$8:W262)</f>
        <v>#VALUE!</v>
      </c>
    </row>
    <row r="263" spans="7:24">
      <c r="G263" s="72" t="str">
        <f t="shared" si="43"/>
        <v/>
      </c>
      <c r="H263" s="73">
        <v>256</v>
      </c>
      <c r="I263" s="80" t="str">
        <f t="shared" si="49"/>
        <v/>
      </c>
      <c r="J263" s="81" t="str">
        <f t="shared" si="50"/>
        <v/>
      </c>
      <c r="K263" s="81" t="str">
        <f t="shared" si="51"/>
        <v/>
      </c>
      <c r="L263" s="81" t="str">
        <f t="shared" si="52"/>
        <v/>
      </c>
      <c r="M263" s="84"/>
      <c r="N263" s="82" t="str">
        <f t="shared" si="44"/>
        <v/>
      </c>
      <c r="O263" s="82" t="str">
        <f t="shared" si="45"/>
        <v/>
      </c>
      <c r="P263" s="82" t="str">
        <f t="shared" si="53"/>
        <v/>
      </c>
      <c r="Q263" s="78">
        <f>SUM(P$8:$P263)</f>
        <v>780000</v>
      </c>
      <c r="R263" s="82" t="str">
        <f t="shared" si="54"/>
        <v/>
      </c>
      <c r="S263" s="82" t="str">
        <f t="shared" si="55"/>
        <v/>
      </c>
      <c r="T263" s="82" t="str">
        <f t="shared" si="46"/>
        <v/>
      </c>
      <c r="U263" s="83" t="str">
        <f t="shared" si="56"/>
        <v/>
      </c>
      <c r="V263" s="82" t="str">
        <f t="shared" si="47"/>
        <v/>
      </c>
      <c r="W263" s="79" t="e">
        <f t="shared" si="48"/>
        <v>#VALUE!</v>
      </c>
      <c r="X263" s="78" t="e">
        <f>SUM($W$8:W263)</f>
        <v>#VALUE!</v>
      </c>
    </row>
    <row r="264" spans="7:24">
      <c r="G264" s="72" t="str">
        <f t="shared" ref="G264:G327" si="57">IF(H264 &lt;= $D$21*$D$11, H264/12, "")</f>
        <v/>
      </c>
      <c r="H264" s="73">
        <v>257</v>
      </c>
      <c r="I264" s="80" t="str">
        <f t="shared" si="49"/>
        <v/>
      </c>
      <c r="J264" s="81" t="str">
        <f t="shared" si="50"/>
        <v/>
      </c>
      <c r="K264" s="81" t="str">
        <f t="shared" si="51"/>
        <v/>
      </c>
      <c r="L264" s="81" t="str">
        <f t="shared" si="52"/>
        <v/>
      </c>
      <c r="M264" s="84"/>
      <c r="N264" s="82" t="str">
        <f t="shared" si="44"/>
        <v/>
      </c>
      <c r="O264" s="82" t="str">
        <f t="shared" si="45"/>
        <v/>
      </c>
      <c r="P264" s="82" t="str">
        <f t="shared" si="53"/>
        <v/>
      </c>
      <c r="Q264" s="78">
        <f>SUM(P$8:$P264)</f>
        <v>780000</v>
      </c>
      <c r="R264" s="82" t="str">
        <f t="shared" si="54"/>
        <v/>
      </c>
      <c r="S264" s="82" t="str">
        <f t="shared" si="55"/>
        <v/>
      </c>
      <c r="T264" s="82" t="str">
        <f t="shared" si="46"/>
        <v/>
      </c>
      <c r="U264" s="83" t="str">
        <f t="shared" si="56"/>
        <v/>
      </c>
      <c r="V264" s="82" t="str">
        <f t="shared" si="47"/>
        <v/>
      </c>
      <c r="W264" s="79" t="e">
        <f t="shared" si="48"/>
        <v>#VALUE!</v>
      </c>
      <c r="X264" s="78" t="e">
        <f>SUM($W$8:W264)</f>
        <v>#VALUE!</v>
      </c>
    </row>
    <row r="265" spans="7:24">
      <c r="G265" s="72" t="str">
        <f t="shared" si="57"/>
        <v/>
      </c>
      <c r="H265" s="73">
        <v>258</v>
      </c>
      <c r="I265" s="80" t="str">
        <f t="shared" si="49"/>
        <v/>
      </c>
      <c r="J265" s="81" t="str">
        <f t="shared" si="50"/>
        <v/>
      </c>
      <c r="K265" s="81" t="str">
        <f t="shared" si="51"/>
        <v/>
      </c>
      <c r="L265" s="81" t="str">
        <f t="shared" si="52"/>
        <v/>
      </c>
      <c r="M265" s="84"/>
      <c r="N265" s="82" t="str">
        <f t="shared" ref="N265:N328" si="58">IF(G264 = "", "",IF(G265 &lt;= $D$21, $D$19/12, 0))</f>
        <v/>
      </c>
      <c r="O265" s="82" t="str">
        <f t="shared" ref="O265:O328" si="59">IF(G264 = "", "",N265*$D$20)</f>
        <v/>
      </c>
      <c r="P265" s="82" t="str">
        <f t="shared" si="53"/>
        <v/>
      </c>
      <c r="Q265" s="78">
        <f>SUM(P$8:$P265)</f>
        <v>780000</v>
      </c>
      <c r="R265" s="82" t="str">
        <f t="shared" si="54"/>
        <v/>
      </c>
      <c r="S265" s="82" t="str">
        <f t="shared" si="55"/>
        <v/>
      </c>
      <c r="T265" s="82" t="str">
        <f t="shared" ref="T265:T328" si="60">IF(G264 = "", "",R265*$D$20)</f>
        <v/>
      </c>
      <c r="U265" s="83" t="str">
        <f t="shared" si="56"/>
        <v/>
      </c>
      <c r="V265" s="82" t="str">
        <f t="shared" ref="V265:V328" si="61">IF(G264 = "", "",U265*$D$20)</f>
        <v/>
      </c>
      <c r="W265" s="79" t="e">
        <f t="shared" ref="W265:W328" si="62">N265-((N265-U265-R265)*$D$20)-J265</f>
        <v>#VALUE!</v>
      </c>
      <c r="X265" s="78" t="e">
        <f>SUM($W$8:W265)</f>
        <v>#VALUE!</v>
      </c>
    </row>
    <row r="266" spans="7:24">
      <c r="G266" s="72" t="str">
        <f t="shared" si="57"/>
        <v/>
      </c>
      <c r="H266" s="73">
        <v>259</v>
      </c>
      <c r="I266" s="80" t="str">
        <f t="shared" ref="I266:I329" si="63">IF(G265 = "", "",IF(I265-L265 &lt; 0, 0,I265-L265))</f>
        <v/>
      </c>
      <c r="J266" s="81" t="str">
        <f t="shared" ref="J266:J329" si="64">IF(G265 = "", "",IF(I266 &lt;= 0.01, 0, $D$12))</f>
        <v/>
      </c>
      <c r="K266" s="81" t="str">
        <f t="shared" ref="K266:K329" si="65">IF(G265 = "", "",IF(I266 &lt;= 0, 0, I266*($D$9/$D$11)))</f>
        <v/>
      </c>
      <c r="L266" s="81" t="str">
        <f t="shared" ref="L266:L329" si="66">IF(G265 = "", "",IF(I266 &lt;= 0,0, J266-K266))</f>
        <v/>
      </c>
      <c r="M266" s="84"/>
      <c r="N266" s="82" t="str">
        <f t="shared" si="58"/>
        <v/>
      </c>
      <c r="O266" s="82" t="str">
        <f t="shared" si="59"/>
        <v/>
      </c>
      <c r="P266" s="82" t="str">
        <f t="shared" ref="P266:P329" si="67">IF(G265 = "", "",N266-O266)</f>
        <v/>
      </c>
      <c r="Q266" s="78">
        <f>SUM(P$8:$P266)</f>
        <v>780000</v>
      </c>
      <c r="R266" s="82" t="str">
        <f t="shared" ref="R266:R329" si="68">IF(G265 = "", "",IF(K266 = "", 0, K266))</f>
        <v/>
      </c>
      <c r="S266" s="82" t="str">
        <f t="shared" ref="S266:S329" si="69">IF(G265 = "", "",N266-R266-O266)</f>
        <v/>
      </c>
      <c r="T266" s="82" t="str">
        <f t="shared" si="60"/>
        <v/>
      </c>
      <c r="U266" s="83" t="str">
        <f t="shared" ref="U266:U329" si="70">IF(G265 = "", "",IF(G266 &lt;= $D$13, $D$8/($D$13*$D$11), 0))</f>
        <v/>
      </c>
      <c r="V266" s="82" t="str">
        <f t="shared" si="61"/>
        <v/>
      </c>
      <c r="W266" s="79" t="e">
        <f t="shared" si="62"/>
        <v>#VALUE!</v>
      </c>
      <c r="X266" s="78" t="e">
        <f>SUM($W$8:W266)</f>
        <v>#VALUE!</v>
      </c>
    </row>
    <row r="267" spans="7:24">
      <c r="G267" s="72" t="str">
        <f t="shared" si="57"/>
        <v/>
      </c>
      <c r="H267" s="73">
        <v>260</v>
      </c>
      <c r="I267" s="80" t="str">
        <f t="shared" si="63"/>
        <v/>
      </c>
      <c r="J267" s="81" t="str">
        <f t="shared" si="64"/>
        <v/>
      </c>
      <c r="K267" s="81" t="str">
        <f t="shared" si="65"/>
        <v/>
      </c>
      <c r="L267" s="81" t="str">
        <f t="shared" si="66"/>
        <v/>
      </c>
      <c r="M267" s="84"/>
      <c r="N267" s="82" t="str">
        <f t="shared" si="58"/>
        <v/>
      </c>
      <c r="O267" s="82" t="str">
        <f t="shared" si="59"/>
        <v/>
      </c>
      <c r="P267" s="82" t="str">
        <f t="shared" si="67"/>
        <v/>
      </c>
      <c r="Q267" s="78">
        <f>SUM(P$8:$P267)</f>
        <v>780000</v>
      </c>
      <c r="R267" s="82" t="str">
        <f t="shared" si="68"/>
        <v/>
      </c>
      <c r="S267" s="82" t="str">
        <f t="shared" si="69"/>
        <v/>
      </c>
      <c r="T267" s="82" t="str">
        <f t="shared" si="60"/>
        <v/>
      </c>
      <c r="U267" s="83" t="str">
        <f t="shared" si="70"/>
        <v/>
      </c>
      <c r="V267" s="82" t="str">
        <f t="shared" si="61"/>
        <v/>
      </c>
      <c r="W267" s="79" t="e">
        <f t="shared" si="62"/>
        <v>#VALUE!</v>
      </c>
      <c r="X267" s="78" t="e">
        <f>SUM($W$8:W267)</f>
        <v>#VALUE!</v>
      </c>
    </row>
    <row r="268" spans="7:24">
      <c r="G268" s="72" t="str">
        <f t="shared" si="57"/>
        <v/>
      </c>
      <c r="H268" s="73">
        <v>261</v>
      </c>
      <c r="I268" s="80" t="str">
        <f t="shared" si="63"/>
        <v/>
      </c>
      <c r="J268" s="81" t="str">
        <f t="shared" si="64"/>
        <v/>
      </c>
      <c r="K268" s="81" t="str">
        <f t="shared" si="65"/>
        <v/>
      </c>
      <c r="L268" s="81" t="str">
        <f t="shared" si="66"/>
        <v/>
      </c>
      <c r="M268" s="84"/>
      <c r="N268" s="82" t="str">
        <f t="shared" si="58"/>
        <v/>
      </c>
      <c r="O268" s="82" t="str">
        <f t="shared" si="59"/>
        <v/>
      </c>
      <c r="P268" s="82" t="str">
        <f t="shared" si="67"/>
        <v/>
      </c>
      <c r="Q268" s="78">
        <f>SUM(P$8:$P268)</f>
        <v>780000</v>
      </c>
      <c r="R268" s="82" t="str">
        <f t="shared" si="68"/>
        <v/>
      </c>
      <c r="S268" s="82" t="str">
        <f t="shared" si="69"/>
        <v/>
      </c>
      <c r="T268" s="82" t="str">
        <f t="shared" si="60"/>
        <v/>
      </c>
      <c r="U268" s="83" t="str">
        <f t="shared" si="70"/>
        <v/>
      </c>
      <c r="V268" s="82" t="str">
        <f t="shared" si="61"/>
        <v/>
      </c>
      <c r="W268" s="79" t="e">
        <f t="shared" si="62"/>
        <v>#VALUE!</v>
      </c>
      <c r="X268" s="78" t="e">
        <f>SUM($W$8:W268)</f>
        <v>#VALUE!</v>
      </c>
    </row>
    <row r="269" spans="7:24">
      <c r="G269" s="72" t="str">
        <f t="shared" si="57"/>
        <v/>
      </c>
      <c r="H269" s="73">
        <v>262</v>
      </c>
      <c r="I269" s="80" t="str">
        <f t="shared" si="63"/>
        <v/>
      </c>
      <c r="J269" s="81" t="str">
        <f t="shared" si="64"/>
        <v/>
      </c>
      <c r="K269" s="81" t="str">
        <f t="shared" si="65"/>
        <v/>
      </c>
      <c r="L269" s="81" t="str">
        <f t="shared" si="66"/>
        <v/>
      </c>
      <c r="M269" s="84"/>
      <c r="N269" s="82" t="str">
        <f t="shared" si="58"/>
        <v/>
      </c>
      <c r="O269" s="82" t="str">
        <f t="shared" si="59"/>
        <v/>
      </c>
      <c r="P269" s="82" t="str">
        <f t="shared" si="67"/>
        <v/>
      </c>
      <c r="Q269" s="78">
        <f>SUM(P$8:$P269)</f>
        <v>780000</v>
      </c>
      <c r="R269" s="82" t="str">
        <f t="shared" si="68"/>
        <v/>
      </c>
      <c r="S269" s="82" t="str">
        <f t="shared" si="69"/>
        <v/>
      </c>
      <c r="T269" s="82" t="str">
        <f t="shared" si="60"/>
        <v/>
      </c>
      <c r="U269" s="83" t="str">
        <f t="shared" si="70"/>
        <v/>
      </c>
      <c r="V269" s="82" t="str">
        <f t="shared" si="61"/>
        <v/>
      </c>
      <c r="W269" s="79" t="e">
        <f t="shared" si="62"/>
        <v>#VALUE!</v>
      </c>
      <c r="X269" s="78" t="e">
        <f>SUM($W$8:W269)</f>
        <v>#VALUE!</v>
      </c>
    </row>
    <row r="270" spans="7:24">
      <c r="G270" s="72" t="str">
        <f t="shared" si="57"/>
        <v/>
      </c>
      <c r="H270" s="73">
        <v>263</v>
      </c>
      <c r="I270" s="80" t="str">
        <f t="shared" si="63"/>
        <v/>
      </c>
      <c r="J270" s="81" t="str">
        <f t="shared" si="64"/>
        <v/>
      </c>
      <c r="K270" s="81" t="str">
        <f t="shared" si="65"/>
        <v/>
      </c>
      <c r="L270" s="81" t="str">
        <f t="shared" si="66"/>
        <v/>
      </c>
      <c r="M270" s="84"/>
      <c r="N270" s="82" t="str">
        <f t="shared" si="58"/>
        <v/>
      </c>
      <c r="O270" s="82" t="str">
        <f t="shared" si="59"/>
        <v/>
      </c>
      <c r="P270" s="82" t="str">
        <f t="shared" si="67"/>
        <v/>
      </c>
      <c r="Q270" s="78">
        <f>SUM(P$8:$P270)</f>
        <v>780000</v>
      </c>
      <c r="R270" s="82" t="str">
        <f t="shared" si="68"/>
        <v/>
      </c>
      <c r="S270" s="82" t="str">
        <f t="shared" si="69"/>
        <v/>
      </c>
      <c r="T270" s="82" t="str">
        <f t="shared" si="60"/>
        <v/>
      </c>
      <c r="U270" s="83" t="str">
        <f t="shared" si="70"/>
        <v/>
      </c>
      <c r="V270" s="82" t="str">
        <f t="shared" si="61"/>
        <v/>
      </c>
      <c r="W270" s="79" t="e">
        <f t="shared" si="62"/>
        <v>#VALUE!</v>
      </c>
      <c r="X270" s="78" t="e">
        <f>SUM($W$8:W270)</f>
        <v>#VALUE!</v>
      </c>
    </row>
    <row r="271" spans="7:24">
      <c r="G271" s="72" t="str">
        <f t="shared" si="57"/>
        <v/>
      </c>
      <c r="H271" s="73">
        <v>264</v>
      </c>
      <c r="I271" s="80" t="str">
        <f t="shared" si="63"/>
        <v/>
      </c>
      <c r="J271" s="81" t="str">
        <f t="shared" si="64"/>
        <v/>
      </c>
      <c r="K271" s="81" t="str">
        <f t="shared" si="65"/>
        <v/>
      </c>
      <c r="L271" s="81" t="str">
        <f t="shared" si="66"/>
        <v/>
      </c>
      <c r="M271" s="84"/>
      <c r="N271" s="82" t="str">
        <f t="shared" si="58"/>
        <v/>
      </c>
      <c r="O271" s="82" t="str">
        <f t="shared" si="59"/>
        <v/>
      </c>
      <c r="P271" s="82" t="str">
        <f t="shared" si="67"/>
        <v/>
      </c>
      <c r="Q271" s="78">
        <f>SUM(P$8:$P271)</f>
        <v>780000</v>
      </c>
      <c r="R271" s="82" t="str">
        <f t="shared" si="68"/>
        <v/>
      </c>
      <c r="S271" s="82" t="str">
        <f t="shared" si="69"/>
        <v/>
      </c>
      <c r="T271" s="82" t="str">
        <f t="shared" si="60"/>
        <v/>
      </c>
      <c r="U271" s="83" t="str">
        <f t="shared" si="70"/>
        <v/>
      </c>
      <c r="V271" s="82" t="str">
        <f t="shared" si="61"/>
        <v/>
      </c>
      <c r="W271" s="79" t="e">
        <f t="shared" si="62"/>
        <v>#VALUE!</v>
      </c>
      <c r="X271" s="78" t="e">
        <f>SUM($W$8:W271)</f>
        <v>#VALUE!</v>
      </c>
    </row>
    <row r="272" spans="7:24">
      <c r="G272" s="72" t="str">
        <f t="shared" si="57"/>
        <v/>
      </c>
      <c r="H272" s="73">
        <v>265</v>
      </c>
      <c r="I272" s="80" t="str">
        <f t="shared" si="63"/>
        <v/>
      </c>
      <c r="J272" s="81" t="str">
        <f t="shared" si="64"/>
        <v/>
      </c>
      <c r="K272" s="81" t="str">
        <f t="shared" si="65"/>
        <v/>
      </c>
      <c r="L272" s="81" t="str">
        <f t="shared" si="66"/>
        <v/>
      </c>
      <c r="M272" s="84"/>
      <c r="N272" s="82" t="str">
        <f t="shared" si="58"/>
        <v/>
      </c>
      <c r="O272" s="82" t="str">
        <f t="shared" si="59"/>
        <v/>
      </c>
      <c r="P272" s="82" t="str">
        <f t="shared" si="67"/>
        <v/>
      </c>
      <c r="Q272" s="78">
        <f>SUM(P$8:$P272)</f>
        <v>780000</v>
      </c>
      <c r="R272" s="82" t="str">
        <f t="shared" si="68"/>
        <v/>
      </c>
      <c r="S272" s="82" t="str">
        <f t="shared" si="69"/>
        <v/>
      </c>
      <c r="T272" s="82" t="str">
        <f t="shared" si="60"/>
        <v/>
      </c>
      <c r="U272" s="83" t="str">
        <f t="shared" si="70"/>
        <v/>
      </c>
      <c r="V272" s="82" t="str">
        <f t="shared" si="61"/>
        <v/>
      </c>
      <c r="W272" s="79" t="e">
        <f t="shared" si="62"/>
        <v>#VALUE!</v>
      </c>
      <c r="X272" s="78" t="e">
        <f>SUM($W$8:W272)</f>
        <v>#VALUE!</v>
      </c>
    </row>
    <row r="273" spans="7:24">
      <c r="G273" s="72" t="str">
        <f t="shared" si="57"/>
        <v/>
      </c>
      <c r="H273" s="73">
        <v>266</v>
      </c>
      <c r="I273" s="80" t="str">
        <f t="shared" si="63"/>
        <v/>
      </c>
      <c r="J273" s="81" t="str">
        <f t="shared" si="64"/>
        <v/>
      </c>
      <c r="K273" s="81" t="str">
        <f t="shared" si="65"/>
        <v/>
      </c>
      <c r="L273" s="81" t="str">
        <f t="shared" si="66"/>
        <v/>
      </c>
      <c r="M273" s="84"/>
      <c r="N273" s="82" t="str">
        <f t="shared" si="58"/>
        <v/>
      </c>
      <c r="O273" s="82" t="str">
        <f t="shared" si="59"/>
        <v/>
      </c>
      <c r="P273" s="82" t="str">
        <f t="shared" si="67"/>
        <v/>
      </c>
      <c r="Q273" s="78">
        <f>SUM(P$8:$P273)</f>
        <v>780000</v>
      </c>
      <c r="R273" s="82" t="str">
        <f t="shared" si="68"/>
        <v/>
      </c>
      <c r="S273" s="82" t="str">
        <f t="shared" si="69"/>
        <v/>
      </c>
      <c r="T273" s="82" t="str">
        <f t="shared" si="60"/>
        <v/>
      </c>
      <c r="U273" s="83" t="str">
        <f t="shared" si="70"/>
        <v/>
      </c>
      <c r="V273" s="82" t="str">
        <f t="shared" si="61"/>
        <v/>
      </c>
      <c r="W273" s="79" t="e">
        <f t="shared" si="62"/>
        <v>#VALUE!</v>
      </c>
      <c r="X273" s="78" t="e">
        <f>SUM($W$8:W273)</f>
        <v>#VALUE!</v>
      </c>
    </row>
    <row r="274" spans="7:24">
      <c r="G274" s="72" t="str">
        <f t="shared" si="57"/>
        <v/>
      </c>
      <c r="H274" s="73">
        <v>267</v>
      </c>
      <c r="I274" s="80" t="str">
        <f t="shared" si="63"/>
        <v/>
      </c>
      <c r="J274" s="81" t="str">
        <f t="shared" si="64"/>
        <v/>
      </c>
      <c r="K274" s="81" t="str">
        <f t="shared" si="65"/>
        <v/>
      </c>
      <c r="L274" s="81" t="str">
        <f t="shared" si="66"/>
        <v/>
      </c>
      <c r="M274" s="84"/>
      <c r="N274" s="82" t="str">
        <f t="shared" si="58"/>
        <v/>
      </c>
      <c r="O274" s="82" t="str">
        <f t="shared" si="59"/>
        <v/>
      </c>
      <c r="P274" s="82" t="str">
        <f t="shared" si="67"/>
        <v/>
      </c>
      <c r="Q274" s="78">
        <f>SUM(P$8:$P274)</f>
        <v>780000</v>
      </c>
      <c r="R274" s="82" t="str">
        <f t="shared" si="68"/>
        <v/>
      </c>
      <c r="S274" s="82" t="str">
        <f t="shared" si="69"/>
        <v/>
      </c>
      <c r="T274" s="82" t="str">
        <f t="shared" si="60"/>
        <v/>
      </c>
      <c r="U274" s="83" t="str">
        <f t="shared" si="70"/>
        <v/>
      </c>
      <c r="V274" s="82" t="str">
        <f t="shared" si="61"/>
        <v/>
      </c>
      <c r="W274" s="79" t="e">
        <f t="shared" si="62"/>
        <v>#VALUE!</v>
      </c>
      <c r="X274" s="78" t="e">
        <f>SUM($W$8:W274)</f>
        <v>#VALUE!</v>
      </c>
    </row>
    <row r="275" spans="7:24">
      <c r="G275" s="72" t="str">
        <f t="shared" si="57"/>
        <v/>
      </c>
      <c r="H275" s="73">
        <v>268</v>
      </c>
      <c r="I275" s="80" t="str">
        <f t="shared" si="63"/>
        <v/>
      </c>
      <c r="J275" s="81" t="str">
        <f t="shared" si="64"/>
        <v/>
      </c>
      <c r="K275" s="81" t="str">
        <f t="shared" si="65"/>
        <v/>
      </c>
      <c r="L275" s="81" t="str">
        <f t="shared" si="66"/>
        <v/>
      </c>
      <c r="M275" s="84"/>
      <c r="N275" s="82" t="str">
        <f t="shared" si="58"/>
        <v/>
      </c>
      <c r="O275" s="82" t="str">
        <f t="shared" si="59"/>
        <v/>
      </c>
      <c r="P275" s="82" t="str">
        <f t="shared" si="67"/>
        <v/>
      </c>
      <c r="Q275" s="78">
        <f>SUM(P$8:$P275)</f>
        <v>780000</v>
      </c>
      <c r="R275" s="82" t="str">
        <f t="shared" si="68"/>
        <v/>
      </c>
      <c r="S275" s="82" t="str">
        <f t="shared" si="69"/>
        <v/>
      </c>
      <c r="T275" s="82" t="str">
        <f t="shared" si="60"/>
        <v/>
      </c>
      <c r="U275" s="83" t="str">
        <f t="shared" si="70"/>
        <v/>
      </c>
      <c r="V275" s="82" t="str">
        <f t="shared" si="61"/>
        <v/>
      </c>
      <c r="W275" s="79" t="e">
        <f t="shared" si="62"/>
        <v>#VALUE!</v>
      </c>
      <c r="X275" s="78" t="e">
        <f>SUM($W$8:W275)</f>
        <v>#VALUE!</v>
      </c>
    </row>
    <row r="276" spans="7:24">
      <c r="G276" s="72" t="str">
        <f t="shared" si="57"/>
        <v/>
      </c>
      <c r="H276" s="73">
        <v>269</v>
      </c>
      <c r="I276" s="80" t="str">
        <f t="shared" si="63"/>
        <v/>
      </c>
      <c r="J276" s="81" t="str">
        <f t="shared" si="64"/>
        <v/>
      </c>
      <c r="K276" s="81" t="str">
        <f t="shared" si="65"/>
        <v/>
      </c>
      <c r="L276" s="81" t="str">
        <f t="shared" si="66"/>
        <v/>
      </c>
      <c r="M276" s="84"/>
      <c r="N276" s="82" t="str">
        <f t="shared" si="58"/>
        <v/>
      </c>
      <c r="O276" s="82" t="str">
        <f t="shared" si="59"/>
        <v/>
      </c>
      <c r="P276" s="82" t="str">
        <f t="shared" si="67"/>
        <v/>
      </c>
      <c r="Q276" s="78">
        <f>SUM(P$8:$P276)</f>
        <v>780000</v>
      </c>
      <c r="R276" s="82" t="str">
        <f t="shared" si="68"/>
        <v/>
      </c>
      <c r="S276" s="82" t="str">
        <f t="shared" si="69"/>
        <v/>
      </c>
      <c r="T276" s="82" t="str">
        <f t="shared" si="60"/>
        <v/>
      </c>
      <c r="U276" s="83" t="str">
        <f t="shared" si="70"/>
        <v/>
      </c>
      <c r="V276" s="82" t="str">
        <f t="shared" si="61"/>
        <v/>
      </c>
      <c r="W276" s="79" t="e">
        <f t="shared" si="62"/>
        <v>#VALUE!</v>
      </c>
      <c r="X276" s="78" t="e">
        <f>SUM($W$8:W276)</f>
        <v>#VALUE!</v>
      </c>
    </row>
    <row r="277" spans="7:24">
      <c r="G277" s="72" t="str">
        <f t="shared" si="57"/>
        <v/>
      </c>
      <c r="H277" s="73">
        <v>270</v>
      </c>
      <c r="I277" s="80" t="str">
        <f t="shared" si="63"/>
        <v/>
      </c>
      <c r="J277" s="81" t="str">
        <f t="shared" si="64"/>
        <v/>
      </c>
      <c r="K277" s="81" t="str">
        <f t="shared" si="65"/>
        <v/>
      </c>
      <c r="L277" s="81" t="str">
        <f t="shared" si="66"/>
        <v/>
      </c>
      <c r="M277" s="84"/>
      <c r="N277" s="82" t="str">
        <f t="shared" si="58"/>
        <v/>
      </c>
      <c r="O277" s="82" t="str">
        <f t="shared" si="59"/>
        <v/>
      </c>
      <c r="P277" s="82" t="str">
        <f t="shared" si="67"/>
        <v/>
      </c>
      <c r="Q277" s="78">
        <f>SUM(P$8:$P277)</f>
        <v>780000</v>
      </c>
      <c r="R277" s="82" t="str">
        <f t="shared" si="68"/>
        <v/>
      </c>
      <c r="S277" s="82" t="str">
        <f t="shared" si="69"/>
        <v/>
      </c>
      <c r="T277" s="82" t="str">
        <f t="shared" si="60"/>
        <v/>
      </c>
      <c r="U277" s="83" t="str">
        <f t="shared" si="70"/>
        <v/>
      </c>
      <c r="V277" s="82" t="str">
        <f t="shared" si="61"/>
        <v/>
      </c>
      <c r="W277" s="79" t="e">
        <f t="shared" si="62"/>
        <v>#VALUE!</v>
      </c>
      <c r="X277" s="78" t="e">
        <f>SUM($W$8:W277)</f>
        <v>#VALUE!</v>
      </c>
    </row>
    <row r="278" spans="7:24">
      <c r="G278" s="72" t="str">
        <f t="shared" si="57"/>
        <v/>
      </c>
      <c r="H278" s="73">
        <v>271</v>
      </c>
      <c r="I278" s="80" t="str">
        <f t="shared" si="63"/>
        <v/>
      </c>
      <c r="J278" s="81" t="str">
        <f t="shared" si="64"/>
        <v/>
      </c>
      <c r="K278" s="81" t="str">
        <f t="shared" si="65"/>
        <v/>
      </c>
      <c r="L278" s="81" t="str">
        <f t="shared" si="66"/>
        <v/>
      </c>
      <c r="M278" s="84"/>
      <c r="N278" s="82" t="str">
        <f t="shared" si="58"/>
        <v/>
      </c>
      <c r="O278" s="82" t="str">
        <f t="shared" si="59"/>
        <v/>
      </c>
      <c r="P278" s="82" t="str">
        <f t="shared" si="67"/>
        <v/>
      </c>
      <c r="Q278" s="78">
        <f>SUM(P$8:$P278)</f>
        <v>780000</v>
      </c>
      <c r="R278" s="82" t="str">
        <f t="shared" si="68"/>
        <v/>
      </c>
      <c r="S278" s="82" t="str">
        <f t="shared" si="69"/>
        <v/>
      </c>
      <c r="T278" s="82" t="str">
        <f t="shared" si="60"/>
        <v/>
      </c>
      <c r="U278" s="83" t="str">
        <f t="shared" si="70"/>
        <v/>
      </c>
      <c r="V278" s="82" t="str">
        <f t="shared" si="61"/>
        <v/>
      </c>
      <c r="W278" s="79" t="e">
        <f t="shared" si="62"/>
        <v>#VALUE!</v>
      </c>
      <c r="X278" s="78" t="e">
        <f>SUM($W$8:W278)</f>
        <v>#VALUE!</v>
      </c>
    </row>
    <row r="279" spans="7:24">
      <c r="G279" s="72" t="str">
        <f t="shared" si="57"/>
        <v/>
      </c>
      <c r="H279" s="73">
        <v>272</v>
      </c>
      <c r="I279" s="80" t="str">
        <f t="shared" si="63"/>
        <v/>
      </c>
      <c r="J279" s="81" t="str">
        <f t="shared" si="64"/>
        <v/>
      </c>
      <c r="K279" s="81" t="str">
        <f t="shared" si="65"/>
        <v/>
      </c>
      <c r="L279" s="81" t="str">
        <f t="shared" si="66"/>
        <v/>
      </c>
      <c r="M279" s="84"/>
      <c r="N279" s="82" t="str">
        <f t="shared" si="58"/>
        <v/>
      </c>
      <c r="O279" s="82" t="str">
        <f t="shared" si="59"/>
        <v/>
      </c>
      <c r="P279" s="82" t="str">
        <f t="shared" si="67"/>
        <v/>
      </c>
      <c r="Q279" s="78">
        <f>SUM(P$8:$P279)</f>
        <v>780000</v>
      </c>
      <c r="R279" s="82" t="str">
        <f t="shared" si="68"/>
        <v/>
      </c>
      <c r="S279" s="82" t="str">
        <f t="shared" si="69"/>
        <v/>
      </c>
      <c r="T279" s="82" t="str">
        <f t="shared" si="60"/>
        <v/>
      </c>
      <c r="U279" s="83" t="str">
        <f t="shared" si="70"/>
        <v/>
      </c>
      <c r="V279" s="82" t="str">
        <f t="shared" si="61"/>
        <v/>
      </c>
      <c r="W279" s="79" t="e">
        <f t="shared" si="62"/>
        <v>#VALUE!</v>
      </c>
      <c r="X279" s="78" t="e">
        <f>SUM($W$8:W279)</f>
        <v>#VALUE!</v>
      </c>
    </row>
    <row r="280" spans="7:24">
      <c r="G280" s="72" t="str">
        <f t="shared" si="57"/>
        <v/>
      </c>
      <c r="H280" s="73">
        <v>273</v>
      </c>
      <c r="I280" s="80" t="str">
        <f t="shared" si="63"/>
        <v/>
      </c>
      <c r="J280" s="81" t="str">
        <f t="shared" si="64"/>
        <v/>
      </c>
      <c r="K280" s="81" t="str">
        <f t="shared" si="65"/>
        <v/>
      </c>
      <c r="L280" s="81" t="str">
        <f t="shared" si="66"/>
        <v/>
      </c>
      <c r="M280" s="84"/>
      <c r="N280" s="82" t="str">
        <f t="shared" si="58"/>
        <v/>
      </c>
      <c r="O280" s="82" t="str">
        <f t="shared" si="59"/>
        <v/>
      </c>
      <c r="P280" s="82" t="str">
        <f t="shared" si="67"/>
        <v/>
      </c>
      <c r="Q280" s="78">
        <f>SUM(P$8:$P280)</f>
        <v>780000</v>
      </c>
      <c r="R280" s="82" t="str">
        <f t="shared" si="68"/>
        <v/>
      </c>
      <c r="S280" s="82" t="str">
        <f t="shared" si="69"/>
        <v/>
      </c>
      <c r="T280" s="82" t="str">
        <f t="shared" si="60"/>
        <v/>
      </c>
      <c r="U280" s="83" t="str">
        <f t="shared" si="70"/>
        <v/>
      </c>
      <c r="V280" s="82" t="str">
        <f t="shared" si="61"/>
        <v/>
      </c>
      <c r="W280" s="79" t="e">
        <f t="shared" si="62"/>
        <v>#VALUE!</v>
      </c>
      <c r="X280" s="78" t="e">
        <f>SUM($W$8:W280)</f>
        <v>#VALUE!</v>
      </c>
    </row>
    <row r="281" spans="7:24">
      <c r="G281" s="72" t="str">
        <f t="shared" si="57"/>
        <v/>
      </c>
      <c r="H281" s="73">
        <v>274</v>
      </c>
      <c r="I281" s="80" t="str">
        <f t="shared" si="63"/>
        <v/>
      </c>
      <c r="J281" s="81" t="str">
        <f t="shared" si="64"/>
        <v/>
      </c>
      <c r="K281" s="81" t="str">
        <f t="shared" si="65"/>
        <v/>
      </c>
      <c r="L281" s="81" t="str">
        <f t="shared" si="66"/>
        <v/>
      </c>
      <c r="M281" s="84"/>
      <c r="N281" s="82" t="str">
        <f t="shared" si="58"/>
        <v/>
      </c>
      <c r="O281" s="82" t="str">
        <f t="shared" si="59"/>
        <v/>
      </c>
      <c r="P281" s="82" t="str">
        <f t="shared" si="67"/>
        <v/>
      </c>
      <c r="Q281" s="78">
        <f>SUM(P$8:$P281)</f>
        <v>780000</v>
      </c>
      <c r="R281" s="82" t="str">
        <f t="shared" si="68"/>
        <v/>
      </c>
      <c r="S281" s="82" t="str">
        <f t="shared" si="69"/>
        <v/>
      </c>
      <c r="T281" s="82" t="str">
        <f t="shared" si="60"/>
        <v/>
      </c>
      <c r="U281" s="83" t="str">
        <f t="shared" si="70"/>
        <v/>
      </c>
      <c r="V281" s="82" t="str">
        <f t="shared" si="61"/>
        <v/>
      </c>
      <c r="W281" s="79" t="e">
        <f t="shared" si="62"/>
        <v>#VALUE!</v>
      </c>
      <c r="X281" s="78" t="e">
        <f>SUM($W$8:W281)</f>
        <v>#VALUE!</v>
      </c>
    </row>
    <row r="282" spans="7:24">
      <c r="G282" s="72" t="str">
        <f t="shared" si="57"/>
        <v/>
      </c>
      <c r="H282" s="73">
        <v>275</v>
      </c>
      <c r="I282" s="80" t="str">
        <f t="shared" si="63"/>
        <v/>
      </c>
      <c r="J282" s="81" t="str">
        <f t="shared" si="64"/>
        <v/>
      </c>
      <c r="K282" s="81" t="str">
        <f t="shared" si="65"/>
        <v/>
      </c>
      <c r="L282" s="81" t="str">
        <f t="shared" si="66"/>
        <v/>
      </c>
      <c r="M282" s="84"/>
      <c r="N282" s="82" t="str">
        <f t="shared" si="58"/>
        <v/>
      </c>
      <c r="O282" s="82" t="str">
        <f t="shared" si="59"/>
        <v/>
      </c>
      <c r="P282" s="82" t="str">
        <f t="shared" si="67"/>
        <v/>
      </c>
      <c r="Q282" s="78">
        <f>SUM(P$8:$P282)</f>
        <v>780000</v>
      </c>
      <c r="R282" s="82" t="str">
        <f t="shared" si="68"/>
        <v/>
      </c>
      <c r="S282" s="82" t="str">
        <f t="shared" si="69"/>
        <v/>
      </c>
      <c r="T282" s="82" t="str">
        <f t="shared" si="60"/>
        <v/>
      </c>
      <c r="U282" s="83" t="str">
        <f t="shared" si="70"/>
        <v/>
      </c>
      <c r="V282" s="82" t="str">
        <f t="shared" si="61"/>
        <v/>
      </c>
      <c r="W282" s="79" t="e">
        <f t="shared" si="62"/>
        <v>#VALUE!</v>
      </c>
      <c r="X282" s="78" t="e">
        <f>SUM($W$8:W282)</f>
        <v>#VALUE!</v>
      </c>
    </row>
    <row r="283" spans="7:24">
      <c r="G283" s="72" t="str">
        <f t="shared" si="57"/>
        <v/>
      </c>
      <c r="H283" s="73">
        <v>276</v>
      </c>
      <c r="I283" s="80" t="str">
        <f t="shared" si="63"/>
        <v/>
      </c>
      <c r="J283" s="81" t="str">
        <f t="shared" si="64"/>
        <v/>
      </c>
      <c r="K283" s="81" t="str">
        <f t="shared" si="65"/>
        <v/>
      </c>
      <c r="L283" s="81" t="str">
        <f t="shared" si="66"/>
        <v/>
      </c>
      <c r="M283" s="84"/>
      <c r="N283" s="82" t="str">
        <f t="shared" si="58"/>
        <v/>
      </c>
      <c r="O283" s="82" t="str">
        <f t="shared" si="59"/>
        <v/>
      </c>
      <c r="P283" s="82" t="str">
        <f t="shared" si="67"/>
        <v/>
      </c>
      <c r="Q283" s="78">
        <f>SUM(P$8:$P283)</f>
        <v>780000</v>
      </c>
      <c r="R283" s="82" t="str">
        <f t="shared" si="68"/>
        <v/>
      </c>
      <c r="S283" s="82" t="str">
        <f t="shared" si="69"/>
        <v/>
      </c>
      <c r="T283" s="82" t="str">
        <f t="shared" si="60"/>
        <v/>
      </c>
      <c r="U283" s="83" t="str">
        <f t="shared" si="70"/>
        <v/>
      </c>
      <c r="V283" s="82" t="str">
        <f t="shared" si="61"/>
        <v/>
      </c>
      <c r="W283" s="79" t="e">
        <f t="shared" si="62"/>
        <v>#VALUE!</v>
      </c>
      <c r="X283" s="78" t="e">
        <f>SUM($W$8:W283)</f>
        <v>#VALUE!</v>
      </c>
    </row>
    <row r="284" spans="7:24">
      <c r="G284" s="72" t="str">
        <f t="shared" si="57"/>
        <v/>
      </c>
      <c r="H284" s="73">
        <v>277</v>
      </c>
      <c r="I284" s="80" t="str">
        <f t="shared" si="63"/>
        <v/>
      </c>
      <c r="J284" s="81" t="str">
        <f t="shared" si="64"/>
        <v/>
      </c>
      <c r="K284" s="81" t="str">
        <f t="shared" si="65"/>
        <v/>
      </c>
      <c r="L284" s="81" t="str">
        <f t="shared" si="66"/>
        <v/>
      </c>
      <c r="M284" s="84"/>
      <c r="N284" s="82" t="str">
        <f t="shared" si="58"/>
        <v/>
      </c>
      <c r="O284" s="82" t="str">
        <f t="shared" si="59"/>
        <v/>
      </c>
      <c r="P284" s="82" t="str">
        <f t="shared" si="67"/>
        <v/>
      </c>
      <c r="Q284" s="78">
        <f>SUM(P$8:$P284)</f>
        <v>780000</v>
      </c>
      <c r="R284" s="82" t="str">
        <f t="shared" si="68"/>
        <v/>
      </c>
      <c r="S284" s="82" t="str">
        <f t="shared" si="69"/>
        <v/>
      </c>
      <c r="T284" s="82" t="str">
        <f t="shared" si="60"/>
        <v/>
      </c>
      <c r="U284" s="83" t="str">
        <f t="shared" si="70"/>
        <v/>
      </c>
      <c r="V284" s="82" t="str">
        <f t="shared" si="61"/>
        <v/>
      </c>
      <c r="W284" s="79" t="e">
        <f t="shared" si="62"/>
        <v>#VALUE!</v>
      </c>
      <c r="X284" s="78" t="e">
        <f>SUM($W$8:W284)</f>
        <v>#VALUE!</v>
      </c>
    </row>
    <row r="285" spans="7:24">
      <c r="G285" s="72" t="str">
        <f t="shared" si="57"/>
        <v/>
      </c>
      <c r="H285" s="73">
        <v>278</v>
      </c>
      <c r="I285" s="80" t="str">
        <f t="shared" si="63"/>
        <v/>
      </c>
      <c r="J285" s="81" t="str">
        <f t="shared" si="64"/>
        <v/>
      </c>
      <c r="K285" s="81" t="str">
        <f t="shared" si="65"/>
        <v/>
      </c>
      <c r="L285" s="81" t="str">
        <f t="shared" si="66"/>
        <v/>
      </c>
      <c r="M285" s="84"/>
      <c r="N285" s="82" t="str">
        <f t="shared" si="58"/>
        <v/>
      </c>
      <c r="O285" s="82" t="str">
        <f t="shared" si="59"/>
        <v/>
      </c>
      <c r="P285" s="82" t="str">
        <f t="shared" si="67"/>
        <v/>
      </c>
      <c r="Q285" s="78">
        <f>SUM(P$8:$P285)</f>
        <v>780000</v>
      </c>
      <c r="R285" s="82" t="str">
        <f t="shared" si="68"/>
        <v/>
      </c>
      <c r="S285" s="82" t="str">
        <f t="shared" si="69"/>
        <v/>
      </c>
      <c r="T285" s="82" t="str">
        <f t="shared" si="60"/>
        <v/>
      </c>
      <c r="U285" s="83" t="str">
        <f t="shared" si="70"/>
        <v/>
      </c>
      <c r="V285" s="82" t="str">
        <f t="shared" si="61"/>
        <v/>
      </c>
      <c r="W285" s="79" t="e">
        <f t="shared" si="62"/>
        <v>#VALUE!</v>
      </c>
      <c r="X285" s="78" t="e">
        <f>SUM($W$8:W285)</f>
        <v>#VALUE!</v>
      </c>
    </row>
    <row r="286" spans="7:24">
      <c r="G286" s="72" t="str">
        <f t="shared" si="57"/>
        <v/>
      </c>
      <c r="H286" s="73">
        <v>279</v>
      </c>
      <c r="I286" s="80" t="str">
        <f t="shared" si="63"/>
        <v/>
      </c>
      <c r="J286" s="81" t="str">
        <f t="shared" si="64"/>
        <v/>
      </c>
      <c r="K286" s="81" t="str">
        <f t="shared" si="65"/>
        <v/>
      </c>
      <c r="L286" s="81" t="str">
        <f t="shared" si="66"/>
        <v/>
      </c>
      <c r="M286" s="84"/>
      <c r="N286" s="82" t="str">
        <f t="shared" si="58"/>
        <v/>
      </c>
      <c r="O286" s="82" t="str">
        <f t="shared" si="59"/>
        <v/>
      </c>
      <c r="P286" s="82" t="str">
        <f t="shared" si="67"/>
        <v/>
      </c>
      <c r="Q286" s="78">
        <f>SUM(P$8:$P286)</f>
        <v>780000</v>
      </c>
      <c r="R286" s="82" t="str">
        <f t="shared" si="68"/>
        <v/>
      </c>
      <c r="S286" s="82" t="str">
        <f t="shared" si="69"/>
        <v/>
      </c>
      <c r="T286" s="82" t="str">
        <f t="shared" si="60"/>
        <v/>
      </c>
      <c r="U286" s="83" t="str">
        <f t="shared" si="70"/>
        <v/>
      </c>
      <c r="V286" s="82" t="str">
        <f t="shared" si="61"/>
        <v/>
      </c>
      <c r="W286" s="79" t="e">
        <f t="shared" si="62"/>
        <v>#VALUE!</v>
      </c>
      <c r="X286" s="78" t="e">
        <f>SUM($W$8:W286)</f>
        <v>#VALUE!</v>
      </c>
    </row>
    <row r="287" spans="7:24">
      <c r="G287" s="72" t="str">
        <f t="shared" si="57"/>
        <v/>
      </c>
      <c r="H287" s="73">
        <v>280</v>
      </c>
      <c r="I287" s="80" t="str">
        <f t="shared" si="63"/>
        <v/>
      </c>
      <c r="J287" s="81" t="str">
        <f t="shared" si="64"/>
        <v/>
      </c>
      <c r="K287" s="81" t="str">
        <f t="shared" si="65"/>
        <v/>
      </c>
      <c r="L287" s="81" t="str">
        <f t="shared" si="66"/>
        <v/>
      </c>
      <c r="M287" s="84"/>
      <c r="N287" s="82" t="str">
        <f t="shared" si="58"/>
        <v/>
      </c>
      <c r="O287" s="82" t="str">
        <f t="shared" si="59"/>
        <v/>
      </c>
      <c r="P287" s="82" t="str">
        <f t="shared" si="67"/>
        <v/>
      </c>
      <c r="Q287" s="78">
        <f>SUM(P$8:$P287)</f>
        <v>780000</v>
      </c>
      <c r="R287" s="82" t="str">
        <f t="shared" si="68"/>
        <v/>
      </c>
      <c r="S287" s="82" t="str">
        <f t="shared" si="69"/>
        <v/>
      </c>
      <c r="T287" s="82" t="str">
        <f t="shared" si="60"/>
        <v/>
      </c>
      <c r="U287" s="83" t="str">
        <f t="shared" si="70"/>
        <v/>
      </c>
      <c r="V287" s="82" t="str">
        <f t="shared" si="61"/>
        <v/>
      </c>
      <c r="W287" s="79" t="e">
        <f t="shared" si="62"/>
        <v>#VALUE!</v>
      </c>
      <c r="X287" s="78" t="e">
        <f>SUM($W$8:W287)</f>
        <v>#VALUE!</v>
      </c>
    </row>
    <row r="288" spans="7:24">
      <c r="G288" s="72" t="str">
        <f t="shared" si="57"/>
        <v/>
      </c>
      <c r="H288" s="73">
        <v>281</v>
      </c>
      <c r="I288" s="80" t="str">
        <f t="shared" si="63"/>
        <v/>
      </c>
      <c r="J288" s="81" t="str">
        <f t="shared" si="64"/>
        <v/>
      </c>
      <c r="K288" s="81" t="str">
        <f t="shared" si="65"/>
        <v/>
      </c>
      <c r="L288" s="81" t="str">
        <f t="shared" si="66"/>
        <v/>
      </c>
      <c r="M288" s="84"/>
      <c r="N288" s="82" t="str">
        <f t="shared" si="58"/>
        <v/>
      </c>
      <c r="O288" s="82" t="str">
        <f t="shared" si="59"/>
        <v/>
      </c>
      <c r="P288" s="82" t="str">
        <f t="shared" si="67"/>
        <v/>
      </c>
      <c r="Q288" s="78">
        <f>SUM(P$8:$P288)</f>
        <v>780000</v>
      </c>
      <c r="R288" s="82" t="str">
        <f t="shared" si="68"/>
        <v/>
      </c>
      <c r="S288" s="82" t="str">
        <f t="shared" si="69"/>
        <v/>
      </c>
      <c r="T288" s="82" t="str">
        <f t="shared" si="60"/>
        <v/>
      </c>
      <c r="U288" s="83" t="str">
        <f t="shared" si="70"/>
        <v/>
      </c>
      <c r="V288" s="82" t="str">
        <f t="shared" si="61"/>
        <v/>
      </c>
      <c r="W288" s="79" t="e">
        <f t="shared" si="62"/>
        <v>#VALUE!</v>
      </c>
      <c r="X288" s="78" t="e">
        <f>SUM($W$8:W288)</f>
        <v>#VALUE!</v>
      </c>
    </row>
    <row r="289" spans="7:24">
      <c r="G289" s="72" t="str">
        <f t="shared" si="57"/>
        <v/>
      </c>
      <c r="H289" s="73">
        <v>282</v>
      </c>
      <c r="I289" s="80" t="str">
        <f t="shared" si="63"/>
        <v/>
      </c>
      <c r="J289" s="81" t="str">
        <f t="shared" si="64"/>
        <v/>
      </c>
      <c r="K289" s="81" t="str">
        <f t="shared" si="65"/>
        <v/>
      </c>
      <c r="L289" s="81" t="str">
        <f t="shared" si="66"/>
        <v/>
      </c>
      <c r="M289" s="84"/>
      <c r="N289" s="82" t="str">
        <f t="shared" si="58"/>
        <v/>
      </c>
      <c r="O289" s="82" t="str">
        <f t="shared" si="59"/>
        <v/>
      </c>
      <c r="P289" s="82" t="str">
        <f t="shared" si="67"/>
        <v/>
      </c>
      <c r="Q289" s="78">
        <f>SUM(P$8:$P289)</f>
        <v>780000</v>
      </c>
      <c r="R289" s="82" t="str">
        <f t="shared" si="68"/>
        <v/>
      </c>
      <c r="S289" s="82" t="str">
        <f t="shared" si="69"/>
        <v/>
      </c>
      <c r="T289" s="82" t="str">
        <f t="shared" si="60"/>
        <v/>
      </c>
      <c r="U289" s="83" t="str">
        <f t="shared" si="70"/>
        <v/>
      </c>
      <c r="V289" s="82" t="str">
        <f t="shared" si="61"/>
        <v/>
      </c>
      <c r="W289" s="79" t="e">
        <f t="shared" si="62"/>
        <v>#VALUE!</v>
      </c>
      <c r="X289" s="78" t="e">
        <f>SUM($W$8:W289)</f>
        <v>#VALUE!</v>
      </c>
    </row>
    <row r="290" spans="7:24">
      <c r="G290" s="72" t="str">
        <f t="shared" si="57"/>
        <v/>
      </c>
      <c r="H290" s="73">
        <v>283</v>
      </c>
      <c r="I290" s="80" t="str">
        <f t="shared" si="63"/>
        <v/>
      </c>
      <c r="J290" s="81" t="str">
        <f t="shared" si="64"/>
        <v/>
      </c>
      <c r="K290" s="81" t="str">
        <f t="shared" si="65"/>
        <v/>
      </c>
      <c r="L290" s="81" t="str">
        <f t="shared" si="66"/>
        <v/>
      </c>
      <c r="M290" s="84"/>
      <c r="N290" s="82" t="str">
        <f t="shared" si="58"/>
        <v/>
      </c>
      <c r="O290" s="82" t="str">
        <f t="shared" si="59"/>
        <v/>
      </c>
      <c r="P290" s="82" t="str">
        <f t="shared" si="67"/>
        <v/>
      </c>
      <c r="Q290" s="78">
        <f>SUM(P$8:$P290)</f>
        <v>780000</v>
      </c>
      <c r="R290" s="82" t="str">
        <f t="shared" si="68"/>
        <v/>
      </c>
      <c r="S290" s="82" t="str">
        <f t="shared" si="69"/>
        <v/>
      </c>
      <c r="T290" s="82" t="str">
        <f t="shared" si="60"/>
        <v/>
      </c>
      <c r="U290" s="83" t="str">
        <f t="shared" si="70"/>
        <v/>
      </c>
      <c r="V290" s="82" t="str">
        <f t="shared" si="61"/>
        <v/>
      </c>
      <c r="W290" s="79" t="e">
        <f t="shared" si="62"/>
        <v>#VALUE!</v>
      </c>
      <c r="X290" s="78" t="e">
        <f>SUM($W$8:W290)</f>
        <v>#VALUE!</v>
      </c>
    </row>
    <row r="291" spans="7:24">
      <c r="G291" s="72" t="str">
        <f t="shared" si="57"/>
        <v/>
      </c>
      <c r="H291" s="73">
        <v>284</v>
      </c>
      <c r="I291" s="80" t="str">
        <f t="shared" si="63"/>
        <v/>
      </c>
      <c r="J291" s="81" t="str">
        <f t="shared" si="64"/>
        <v/>
      </c>
      <c r="K291" s="81" t="str">
        <f t="shared" si="65"/>
        <v/>
      </c>
      <c r="L291" s="81" t="str">
        <f t="shared" si="66"/>
        <v/>
      </c>
      <c r="M291" s="84"/>
      <c r="N291" s="82" t="str">
        <f t="shared" si="58"/>
        <v/>
      </c>
      <c r="O291" s="82" t="str">
        <f t="shared" si="59"/>
        <v/>
      </c>
      <c r="P291" s="82" t="str">
        <f t="shared" si="67"/>
        <v/>
      </c>
      <c r="Q291" s="78">
        <f>SUM(P$8:$P291)</f>
        <v>780000</v>
      </c>
      <c r="R291" s="82" t="str">
        <f t="shared" si="68"/>
        <v/>
      </c>
      <c r="S291" s="82" t="str">
        <f t="shared" si="69"/>
        <v/>
      </c>
      <c r="T291" s="82" t="str">
        <f t="shared" si="60"/>
        <v/>
      </c>
      <c r="U291" s="83" t="str">
        <f t="shared" si="70"/>
        <v/>
      </c>
      <c r="V291" s="82" t="str">
        <f t="shared" si="61"/>
        <v/>
      </c>
      <c r="W291" s="79" t="e">
        <f t="shared" si="62"/>
        <v>#VALUE!</v>
      </c>
      <c r="X291" s="78" t="e">
        <f>SUM($W$8:W291)</f>
        <v>#VALUE!</v>
      </c>
    </row>
    <row r="292" spans="7:24">
      <c r="G292" s="72" t="str">
        <f t="shared" si="57"/>
        <v/>
      </c>
      <c r="H292" s="73">
        <v>285</v>
      </c>
      <c r="I292" s="80" t="str">
        <f t="shared" si="63"/>
        <v/>
      </c>
      <c r="J292" s="81" t="str">
        <f t="shared" si="64"/>
        <v/>
      </c>
      <c r="K292" s="81" t="str">
        <f t="shared" si="65"/>
        <v/>
      </c>
      <c r="L292" s="81" t="str">
        <f t="shared" si="66"/>
        <v/>
      </c>
      <c r="M292" s="84"/>
      <c r="N292" s="82" t="str">
        <f t="shared" si="58"/>
        <v/>
      </c>
      <c r="O292" s="82" t="str">
        <f t="shared" si="59"/>
        <v/>
      </c>
      <c r="P292" s="82" t="str">
        <f t="shared" si="67"/>
        <v/>
      </c>
      <c r="Q292" s="78">
        <f>SUM(P$8:$P292)</f>
        <v>780000</v>
      </c>
      <c r="R292" s="82" t="str">
        <f t="shared" si="68"/>
        <v/>
      </c>
      <c r="S292" s="82" t="str">
        <f t="shared" si="69"/>
        <v/>
      </c>
      <c r="T292" s="82" t="str">
        <f t="shared" si="60"/>
        <v/>
      </c>
      <c r="U292" s="83" t="str">
        <f t="shared" si="70"/>
        <v/>
      </c>
      <c r="V292" s="82" t="str">
        <f t="shared" si="61"/>
        <v/>
      </c>
      <c r="W292" s="79" t="e">
        <f t="shared" si="62"/>
        <v>#VALUE!</v>
      </c>
      <c r="X292" s="78" t="e">
        <f>SUM($W$8:W292)</f>
        <v>#VALUE!</v>
      </c>
    </row>
    <row r="293" spans="7:24">
      <c r="G293" s="72" t="str">
        <f t="shared" si="57"/>
        <v/>
      </c>
      <c r="H293" s="73">
        <v>286</v>
      </c>
      <c r="I293" s="80" t="str">
        <f t="shared" si="63"/>
        <v/>
      </c>
      <c r="J293" s="81" t="str">
        <f t="shared" si="64"/>
        <v/>
      </c>
      <c r="K293" s="81" t="str">
        <f t="shared" si="65"/>
        <v/>
      </c>
      <c r="L293" s="81" t="str">
        <f t="shared" si="66"/>
        <v/>
      </c>
      <c r="M293" s="84"/>
      <c r="N293" s="82" t="str">
        <f t="shared" si="58"/>
        <v/>
      </c>
      <c r="O293" s="82" t="str">
        <f t="shared" si="59"/>
        <v/>
      </c>
      <c r="P293" s="82" t="str">
        <f t="shared" si="67"/>
        <v/>
      </c>
      <c r="Q293" s="78">
        <f>SUM(P$8:$P293)</f>
        <v>780000</v>
      </c>
      <c r="R293" s="82" t="str">
        <f t="shared" si="68"/>
        <v/>
      </c>
      <c r="S293" s="82" t="str">
        <f t="shared" si="69"/>
        <v/>
      </c>
      <c r="T293" s="82" t="str">
        <f t="shared" si="60"/>
        <v/>
      </c>
      <c r="U293" s="83" t="str">
        <f t="shared" si="70"/>
        <v/>
      </c>
      <c r="V293" s="82" t="str">
        <f t="shared" si="61"/>
        <v/>
      </c>
      <c r="W293" s="79" t="e">
        <f t="shared" si="62"/>
        <v>#VALUE!</v>
      </c>
      <c r="X293" s="78" t="e">
        <f>SUM($W$8:W293)</f>
        <v>#VALUE!</v>
      </c>
    </row>
    <row r="294" spans="7:24">
      <c r="G294" s="72" t="str">
        <f t="shared" si="57"/>
        <v/>
      </c>
      <c r="H294" s="73">
        <v>287</v>
      </c>
      <c r="I294" s="80" t="str">
        <f t="shared" si="63"/>
        <v/>
      </c>
      <c r="J294" s="81" t="str">
        <f t="shared" si="64"/>
        <v/>
      </c>
      <c r="K294" s="81" t="str">
        <f t="shared" si="65"/>
        <v/>
      </c>
      <c r="L294" s="81" t="str">
        <f t="shared" si="66"/>
        <v/>
      </c>
      <c r="M294" s="84"/>
      <c r="N294" s="82" t="str">
        <f t="shared" si="58"/>
        <v/>
      </c>
      <c r="O294" s="82" t="str">
        <f t="shared" si="59"/>
        <v/>
      </c>
      <c r="P294" s="82" t="str">
        <f t="shared" si="67"/>
        <v/>
      </c>
      <c r="Q294" s="78">
        <f>SUM(P$8:$P294)</f>
        <v>780000</v>
      </c>
      <c r="R294" s="82" t="str">
        <f t="shared" si="68"/>
        <v/>
      </c>
      <c r="S294" s="82" t="str">
        <f t="shared" si="69"/>
        <v/>
      </c>
      <c r="T294" s="82" t="str">
        <f t="shared" si="60"/>
        <v/>
      </c>
      <c r="U294" s="83" t="str">
        <f t="shared" si="70"/>
        <v/>
      </c>
      <c r="V294" s="82" t="str">
        <f t="shared" si="61"/>
        <v/>
      </c>
      <c r="W294" s="79" t="e">
        <f t="shared" si="62"/>
        <v>#VALUE!</v>
      </c>
      <c r="X294" s="78" t="e">
        <f>SUM($W$8:W294)</f>
        <v>#VALUE!</v>
      </c>
    </row>
    <row r="295" spans="7:24">
      <c r="G295" s="72" t="str">
        <f t="shared" si="57"/>
        <v/>
      </c>
      <c r="H295" s="73">
        <v>288</v>
      </c>
      <c r="I295" s="80" t="str">
        <f t="shared" si="63"/>
        <v/>
      </c>
      <c r="J295" s="81" t="str">
        <f t="shared" si="64"/>
        <v/>
      </c>
      <c r="K295" s="81" t="str">
        <f t="shared" si="65"/>
        <v/>
      </c>
      <c r="L295" s="81" t="str">
        <f t="shared" si="66"/>
        <v/>
      </c>
      <c r="M295" s="84"/>
      <c r="N295" s="82" t="str">
        <f t="shared" si="58"/>
        <v/>
      </c>
      <c r="O295" s="82" t="str">
        <f t="shared" si="59"/>
        <v/>
      </c>
      <c r="P295" s="82" t="str">
        <f t="shared" si="67"/>
        <v/>
      </c>
      <c r="Q295" s="78">
        <f>SUM(P$8:$P295)</f>
        <v>780000</v>
      </c>
      <c r="R295" s="82" t="str">
        <f t="shared" si="68"/>
        <v/>
      </c>
      <c r="S295" s="82" t="str">
        <f t="shared" si="69"/>
        <v/>
      </c>
      <c r="T295" s="82" t="str">
        <f t="shared" si="60"/>
        <v/>
      </c>
      <c r="U295" s="83" t="str">
        <f t="shared" si="70"/>
        <v/>
      </c>
      <c r="V295" s="82" t="str">
        <f t="shared" si="61"/>
        <v/>
      </c>
      <c r="W295" s="79" t="e">
        <f t="shared" si="62"/>
        <v>#VALUE!</v>
      </c>
      <c r="X295" s="78" t="e">
        <f>SUM($W$8:W295)</f>
        <v>#VALUE!</v>
      </c>
    </row>
    <row r="296" spans="7:24">
      <c r="G296" s="72" t="str">
        <f t="shared" si="57"/>
        <v/>
      </c>
      <c r="H296" s="73">
        <v>289</v>
      </c>
      <c r="I296" s="80" t="str">
        <f t="shared" si="63"/>
        <v/>
      </c>
      <c r="J296" s="81" t="str">
        <f t="shared" si="64"/>
        <v/>
      </c>
      <c r="K296" s="81" t="str">
        <f t="shared" si="65"/>
        <v/>
      </c>
      <c r="L296" s="81" t="str">
        <f t="shared" si="66"/>
        <v/>
      </c>
      <c r="M296" s="84"/>
      <c r="N296" s="82" t="str">
        <f t="shared" si="58"/>
        <v/>
      </c>
      <c r="O296" s="82" t="str">
        <f t="shared" si="59"/>
        <v/>
      </c>
      <c r="P296" s="82" t="str">
        <f t="shared" si="67"/>
        <v/>
      </c>
      <c r="Q296" s="78">
        <f>SUM(P$8:$P296)</f>
        <v>780000</v>
      </c>
      <c r="R296" s="82" t="str">
        <f t="shared" si="68"/>
        <v/>
      </c>
      <c r="S296" s="82" t="str">
        <f t="shared" si="69"/>
        <v/>
      </c>
      <c r="T296" s="82" t="str">
        <f t="shared" si="60"/>
        <v/>
      </c>
      <c r="U296" s="83" t="str">
        <f t="shared" si="70"/>
        <v/>
      </c>
      <c r="V296" s="82" t="str">
        <f t="shared" si="61"/>
        <v/>
      </c>
      <c r="W296" s="79" t="e">
        <f t="shared" si="62"/>
        <v>#VALUE!</v>
      </c>
      <c r="X296" s="78" t="e">
        <f>SUM($W$8:W296)</f>
        <v>#VALUE!</v>
      </c>
    </row>
    <row r="297" spans="7:24">
      <c r="G297" s="72" t="str">
        <f t="shared" si="57"/>
        <v/>
      </c>
      <c r="H297" s="73">
        <v>290</v>
      </c>
      <c r="I297" s="80" t="str">
        <f t="shared" si="63"/>
        <v/>
      </c>
      <c r="J297" s="81" t="str">
        <f t="shared" si="64"/>
        <v/>
      </c>
      <c r="K297" s="81" t="str">
        <f t="shared" si="65"/>
        <v/>
      </c>
      <c r="L297" s="81" t="str">
        <f t="shared" si="66"/>
        <v/>
      </c>
      <c r="M297" s="84"/>
      <c r="N297" s="82" t="str">
        <f t="shared" si="58"/>
        <v/>
      </c>
      <c r="O297" s="82" t="str">
        <f t="shared" si="59"/>
        <v/>
      </c>
      <c r="P297" s="82" t="str">
        <f t="shared" si="67"/>
        <v/>
      </c>
      <c r="Q297" s="78">
        <f>SUM(P$8:$P297)</f>
        <v>780000</v>
      </c>
      <c r="R297" s="82" t="str">
        <f t="shared" si="68"/>
        <v/>
      </c>
      <c r="S297" s="82" t="str">
        <f t="shared" si="69"/>
        <v/>
      </c>
      <c r="T297" s="82" t="str">
        <f t="shared" si="60"/>
        <v/>
      </c>
      <c r="U297" s="83" t="str">
        <f t="shared" si="70"/>
        <v/>
      </c>
      <c r="V297" s="82" t="str">
        <f t="shared" si="61"/>
        <v/>
      </c>
      <c r="W297" s="79" t="e">
        <f t="shared" si="62"/>
        <v>#VALUE!</v>
      </c>
      <c r="X297" s="78" t="e">
        <f>SUM($W$8:W297)</f>
        <v>#VALUE!</v>
      </c>
    </row>
    <row r="298" spans="7:24">
      <c r="G298" s="72" t="str">
        <f t="shared" si="57"/>
        <v/>
      </c>
      <c r="H298" s="73">
        <v>291</v>
      </c>
      <c r="I298" s="80" t="str">
        <f t="shared" si="63"/>
        <v/>
      </c>
      <c r="J298" s="81" t="str">
        <f t="shared" si="64"/>
        <v/>
      </c>
      <c r="K298" s="81" t="str">
        <f t="shared" si="65"/>
        <v/>
      </c>
      <c r="L298" s="81" t="str">
        <f t="shared" si="66"/>
        <v/>
      </c>
      <c r="M298" s="84"/>
      <c r="N298" s="82" t="str">
        <f t="shared" si="58"/>
        <v/>
      </c>
      <c r="O298" s="82" t="str">
        <f t="shared" si="59"/>
        <v/>
      </c>
      <c r="P298" s="82" t="str">
        <f t="shared" si="67"/>
        <v/>
      </c>
      <c r="Q298" s="78">
        <f>SUM(P$8:$P298)</f>
        <v>780000</v>
      </c>
      <c r="R298" s="82" t="str">
        <f t="shared" si="68"/>
        <v/>
      </c>
      <c r="S298" s="82" t="str">
        <f t="shared" si="69"/>
        <v/>
      </c>
      <c r="T298" s="82" t="str">
        <f t="shared" si="60"/>
        <v/>
      </c>
      <c r="U298" s="83" t="str">
        <f t="shared" si="70"/>
        <v/>
      </c>
      <c r="V298" s="82" t="str">
        <f t="shared" si="61"/>
        <v/>
      </c>
      <c r="W298" s="79" t="e">
        <f t="shared" si="62"/>
        <v>#VALUE!</v>
      </c>
      <c r="X298" s="78" t="e">
        <f>SUM($W$8:W298)</f>
        <v>#VALUE!</v>
      </c>
    </row>
    <row r="299" spans="7:24">
      <c r="G299" s="72" t="str">
        <f t="shared" si="57"/>
        <v/>
      </c>
      <c r="H299" s="73">
        <v>292</v>
      </c>
      <c r="I299" s="80" t="str">
        <f t="shared" si="63"/>
        <v/>
      </c>
      <c r="J299" s="81" t="str">
        <f t="shared" si="64"/>
        <v/>
      </c>
      <c r="K299" s="81" t="str">
        <f t="shared" si="65"/>
        <v/>
      </c>
      <c r="L299" s="81" t="str">
        <f t="shared" si="66"/>
        <v/>
      </c>
      <c r="M299" s="84"/>
      <c r="N299" s="82" t="str">
        <f t="shared" si="58"/>
        <v/>
      </c>
      <c r="O299" s="82" t="str">
        <f t="shared" si="59"/>
        <v/>
      </c>
      <c r="P299" s="82" t="str">
        <f t="shared" si="67"/>
        <v/>
      </c>
      <c r="Q299" s="78">
        <f>SUM(P$8:$P299)</f>
        <v>780000</v>
      </c>
      <c r="R299" s="82" t="str">
        <f t="shared" si="68"/>
        <v/>
      </c>
      <c r="S299" s="82" t="str">
        <f t="shared" si="69"/>
        <v/>
      </c>
      <c r="T299" s="82" t="str">
        <f t="shared" si="60"/>
        <v/>
      </c>
      <c r="U299" s="83" t="str">
        <f t="shared" si="70"/>
        <v/>
      </c>
      <c r="V299" s="82" t="str">
        <f t="shared" si="61"/>
        <v/>
      </c>
      <c r="W299" s="79" t="e">
        <f t="shared" si="62"/>
        <v>#VALUE!</v>
      </c>
      <c r="X299" s="78" t="e">
        <f>SUM($W$8:W299)</f>
        <v>#VALUE!</v>
      </c>
    </row>
    <row r="300" spans="7:24">
      <c r="G300" s="72" t="str">
        <f t="shared" si="57"/>
        <v/>
      </c>
      <c r="H300" s="73">
        <v>293</v>
      </c>
      <c r="I300" s="80" t="str">
        <f t="shared" si="63"/>
        <v/>
      </c>
      <c r="J300" s="81" t="str">
        <f t="shared" si="64"/>
        <v/>
      </c>
      <c r="K300" s="81" t="str">
        <f t="shared" si="65"/>
        <v/>
      </c>
      <c r="L300" s="81" t="str">
        <f t="shared" si="66"/>
        <v/>
      </c>
      <c r="M300" s="84"/>
      <c r="N300" s="82" t="str">
        <f t="shared" si="58"/>
        <v/>
      </c>
      <c r="O300" s="82" t="str">
        <f t="shared" si="59"/>
        <v/>
      </c>
      <c r="P300" s="82" t="str">
        <f t="shared" si="67"/>
        <v/>
      </c>
      <c r="Q300" s="78">
        <f>SUM(P$8:$P300)</f>
        <v>780000</v>
      </c>
      <c r="R300" s="82" t="str">
        <f t="shared" si="68"/>
        <v/>
      </c>
      <c r="S300" s="82" t="str">
        <f t="shared" si="69"/>
        <v/>
      </c>
      <c r="T300" s="82" t="str">
        <f t="shared" si="60"/>
        <v/>
      </c>
      <c r="U300" s="83" t="str">
        <f t="shared" si="70"/>
        <v/>
      </c>
      <c r="V300" s="82" t="str">
        <f t="shared" si="61"/>
        <v/>
      </c>
      <c r="W300" s="79" t="e">
        <f t="shared" si="62"/>
        <v>#VALUE!</v>
      </c>
      <c r="X300" s="78" t="e">
        <f>SUM($W$8:W300)</f>
        <v>#VALUE!</v>
      </c>
    </row>
    <row r="301" spans="7:24">
      <c r="G301" s="72" t="str">
        <f t="shared" si="57"/>
        <v/>
      </c>
      <c r="H301" s="73">
        <v>294</v>
      </c>
      <c r="I301" s="80" t="str">
        <f t="shared" si="63"/>
        <v/>
      </c>
      <c r="J301" s="81" t="str">
        <f t="shared" si="64"/>
        <v/>
      </c>
      <c r="K301" s="81" t="str">
        <f t="shared" si="65"/>
        <v/>
      </c>
      <c r="L301" s="81" t="str">
        <f t="shared" si="66"/>
        <v/>
      </c>
      <c r="M301" s="84"/>
      <c r="N301" s="82" t="str">
        <f t="shared" si="58"/>
        <v/>
      </c>
      <c r="O301" s="82" t="str">
        <f t="shared" si="59"/>
        <v/>
      </c>
      <c r="P301" s="82" t="str">
        <f t="shared" si="67"/>
        <v/>
      </c>
      <c r="Q301" s="78">
        <f>SUM(P$8:$P301)</f>
        <v>780000</v>
      </c>
      <c r="R301" s="82" t="str">
        <f t="shared" si="68"/>
        <v/>
      </c>
      <c r="S301" s="82" t="str">
        <f t="shared" si="69"/>
        <v/>
      </c>
      <c r="T301" s="82" t="str">
        <f t="shared" si="60"/>
        <v/>
      </c>
      <c r="U301" s="83" t="str">
        <f t="shared" si="70"/>
        <v/>
      </c>
      <c r="V301" s="82" t="str">
        <f t="shared" si="61"/>
        <v/>
      </c>
      <c r="W301" s="79" t="e">
        <f t="shared" si="62"/>
        <v>#VALUE!</v>
      </c>
      <c r="X301" s="78" t="e">
        <f>SUM($W$8:W301)</f>
        <v>#VALUE!</v>
      </c>
    </row>
    <row r="302" spans="7:24">
      <c r="G302" s="72" t="str">
        <f t="shared" si="57"/>
        <v/>
      </c>
      <c r="H302" s="73">
        <v>295</v>
      </c>
      <c r="I302" s="80" t="str">
        <f t="shared" si="63"/>
        <v/>
      </c>
      <c r="J302" s="81" t="str">
        <f t="shared" si="64"/>
        <v/>
      </c>
      <c r="K302" s="81" t="str">
        <f t="shared" si="65"/>
        <v/>
      </c>
      <c r="L302" s="81" t="str">
        <f t="shared" si="66"/>
        <v/>
      </c>
      <c r="M302" s="84"/>
      <c r="N302" s="82" t="str">
        <f t="shared" si="58"/>
        <v/>
      </c>
      <c r="O302" s="82" t="str">
        <f t="shared" si="59"/>
        <v/>
      </c>
      <c r="P302" s="82" t="str">
        <f t="shared" si="67"/>
        <v/>
      </c>
      <c r="Q302" s="78">
        <f>SUM(P$8:$P302)</f>
        <v>780000</v>
      </c>
      <c r="R302" s="82" t="str">
        <f t="shared" si="68"/>
        <v/>
      </c>
      <c r="S302" s="82" t="str">
        <f t="shared" si="69"/>
        <v/>
      </c>
      <c r="T302" s="82" t="str">
        <f t="shared" si="60"/>
        <v/>
      </c>
      <c r="U302" s="83" t="str">
        <f t="shared" si="70"/>
        <v/>
      </c>
      <c r="V302" s="82" t="str">
        <f t="shared" si="61"/>
        <v/>
      </c>
      <c r="W302" s="79" t="e">
        <f t="shared" si="62"/>
        <v>#VALUE!</v>
      </c>
      <c r="X302" s="78" t="e">
        <f>SUM($W$8:W302)</f>
        <v>#VALUE!</v>
      </c>
    </row>
    <row r="303" spans="7:24">
      <c r="G303" s="72" t="str">
        <f t="shared" si="57"/>
        <v/>
      </c>
      <c r="H303" s="73">
        <v>296</v>
      </c>
      <c r="I303" s="80" t="str">
        <f t="shared" si="63"/>
        <v/>
      </c>
      <c r="J303" s="81" t="str">
        <f t="shared" si="64"/>
        <v/>
      </c>
      <c r="K303" s="81" t="str">
        <f t="shared" si="65"/>
        <v/>
      </c>
      <c r="L303" s="81" t="str">
        <f t="shared" si="66"/>
        <v/>
      </c>
      <c r="M303" s="84"/>
      <c r="N303" s="82" t="str">
        <f t="shared" si="58"/>
        <v/>
      </c>
      <c r="O303" s="82" t="str">
        <f t="shared" si="59"/>
        <v/>
      </c>
      <c r="P303" s="82" t="str">
        <f t="shared" si="67"/>
        <v/>
      </c>
      <c r="Q303" s="78">
        <f>SUM(P$8:$P303)</f>
        <v>780000</v>
      </c>
      <c r="R303" s="82" t="str">
        <f t="shared" si="68"/>
        <v/>
      </c>
      <c r="S303" s="82" t="str">
        <f t="shared" si="69"/>
        <v/>
      </c>
      <c r="T303" s="82" t="str">
        <f t="shared" si="60"/>
        <v/>
      </c>
      <c r="U303" s="83" t="str">
        <f t="shared" si="70"/>
        <v/>
      </c>
      <c r="V303" s="82" t="str">
        <f t="shared" si="61"/>
        <v/>
      </c>
      <c r="W303" s="79" t="e">
        <f t="shared" si="62"/>
        <v>#VALUE!</v>
      </c>
      <c r="X303" s="78" t="e">
        <f>SUM($W$8:W303)</f>
        <v>#VALUE!</v>
      </c>
    </row>
    <row r="304" spans="7:24">
      <c r="G304" s="72" t="str">
        <f t="shared" si="57"/>
        <v/>
      </c>
      <c r="H304" s="73">
        <v>297</v>
      </c>
      <c r="I304" s="80" t="str">
        <f t="shared" si="63"/>
        <v/>
      </c>
      <c r="J304" s="81" t="str">
        <f t="shared" si="64"/>
        <v/>
      </c>
      <c r="K304" s="81" t="str">
        <f t="shared" si="65"/>
        <v/>
      </c>
      <c r="L304" s="81" t="str">
        <f t="shared" si="66"/>
        <v/>
      </c>
      <c r="M304" s="84"/>
      <c r="N304" s="82" t="str">
        <f t="shared" si="58"/>
        <v/>
      </c>
      <c r="O304" s="82" t="str">
        <f t="shared" si="59"/>
        <v/>
      </c>
      <c r="P304" s="82" t="str">
        <f t="shared" si="67"/>
        <v/>
      </c>
      <c r="Q304" s="78">
        <f>SUM(P$8:$P304)</f>
        <v>780000</v>
      </c>
      <c r="R304" s="82" t="str">
        <f t="shared" si="68"/>
        <v/>
      </c>
      <c r="S304" s="82" t="str">
        <f t="shared" si="69"/>
        <v/>
      </c>
      <c r="T304" s="82" t="str">
        <f t="shared" si="60"/>
        <v/>
      </c>
      <c r="U304" s="83" t="str">
        <f t="shared" si="70"/>
        <v/>
      </c>
      <c r="V304" s="82" t="str">
        <f t="shared" si="61"/>
        <v/>
      </c>
      <c r="W304" s="79" t="e">
        <f t="shared" si="62"/>
        <v>#VALUE!</v>
      </c>
      <c r="X304" s="78" t="e">
        <f>SUM($W$8:W304)</f>
        <v>#VALUE!</v>
      </c>
    </row>
    <row r="305" spans="7:24">
      <c r="G305" s="72" t="str">
        <f t="shared" si="57"/>
        <v/>
      </c>
      <c r="H305" s="73">
        <v>298</v>
      </c>
      <c r="I305" s="80" t="str">
        <f t="shared" si="63"/>
        <v/>
      </c>
      <c r="J305" s="81" t="str">
        <f t="shared" si="64"/>
        <v/>
      </c>
      <c r="K305" s="81" t="str">
        <f t="shared" si="65"/>
        <v/>
      </c>
      <c r="L305" s="81" t="str">
        <f t="shared" si="66"/>
        <v/>
      </c>
      <c r="M305" s="84"/>
      <c r="N305" s="82" t="str">
        <f t="shared" si="58"/>
        <v/>
      </c>
      <c r="O305" s="82" t="str">
        <f t="shared" si="59"/>
        <v/>
      </c>
      <c r="P305" s="82" t="str">
        <f t="shared" si="67"/>
        <v/>
      </c>
      <c r="Q305" s="78">
        <f>SUM(P$8:$P305)</f>
        <v>780000</v>
      </c>
      <c r="R305" s="82" t="str">
        <f t="shared" si="68"/>
        <v/>
      </c>
      <c r="S305" s="82" t="str">
        <f t="shared" si="69"/>
        <v/>
      </c>
      <c r="T305" s="82" t="str">
        <f t="shared" si="60"/>
        <v/>
      </c>
      <c r="U305" s="83" t="str">
        <f t="shared" si="70"/>
        <v/>
      </c>
      <c r="V305" s="82" t="str">
        <f t="shared" si="61"/>
        <v/>
      </c>
      <c r="W305" s="79" t="e">
        <f t="shared" si="62"/>
        <v>#VALUE!</v>
      </c>
      <c r="X305" s="78" t="e">
        <f>SUM($W$8:W305)</f>
        <v>#VALUE!</v>
      </c>
    </row>
    <row r="306" spans="7:24">
      <c r="G306" s="72" t="str">
        <f t="shared" si="57"/>
        <v/>
      </c>
      <c r="H306" s="73">
        <v>299</v>
      </c>
      <c r="I306" s="80" t="str">
        <f t="shared" si="63"/>
        <v/>
      </c>
      <c r="J306" s="81" t="str">
        <f t="shared" si="64"/>
        <v/>
      </c>
      <c r="K306" s="81" t="str">
        <f t="shared" si="65"/>
        <v/>
      </c>
      <c r="L306" s="81" t="str">
        <f t="shared" si="66"/>
        <v/>
      </c>
      <c r="M306" s="84"/>
      <c r="N306" s="82" t="str">
        <f t="shared" si="58"/>
        <v/>
      </c>
      <c r="O306" s="82" t="str">
        <f t="shared" si="59"/>
        <v/>
      </c>
      <c r="P306" s="82" t="str">
        <f t="shared" si="67"/>
        <v/>
      </c>
      <c r="Q306" s="78">
        <f>SUM(P$8:$P306)</f>
        <v>780000</v>
      </c>
      <c r="R306" s="82" t="str">
        <f t="shared" si="68"/>
        <v/>
      </c>
      <c r="S306" s="82" t="str">
        <f t="shared" si="69"/>
        <v/>
      </c>
      <c r="T306" s="82" t="str">
        <f t="shared" si="60"/>
        <v/>
      </c>
      <c r="U306" s="83" t="str">
        <f t="shared" si="70"/>
        <v/>
      </c>
      <c r="V306" s="82" t="str">
        <f t="shared" si="61"/>
        <v/>
      </c>
      <c r="W306" s="79" t="e">
        <f t="shared" si="62"/>
        <v>#VALUE!</v>
      </c>
      <c r="X306" s="78" t="e">
        <f>SUM($W$8:W306)</f>
        <v>#VALUE!</v>
      </c>
    </row>
    <row r="307" spans="7:24">
      <c r="G307" s="72" t="str">
        <f t="shared" si="57"/>
        <v/>
      </c>
      <c r="H307" s="73">
        <v>300</v>
      </c>
      <c r="I307" s="80" t="str">
        <f t="shared" si="63"/>
        <v/>
      </c>
      <c r="J307" s="81" t="str">
        <f t="shared" si="64"/>
        <v/>
      </c>
      <c r="K307" s="81" t="str">
        <f t="shared" si="65"/>
        <v/>
      </c>
      <c r="L307" s="81" t="str">
        <f t="shared" si="66"/>
        <v/>
      </c>
      <c r="M307" s="84"/>
      <c r="N307" s="82" t="str">
        <f t="shared" si="58"/>
        <v/>
      </c>
      <c r="O307" s="82" t="str">
        <f t="shared" si="59"/>
        <v/>
      </c>
      <c r="P307" s="82" t="str">
        <f t="shared" si="67"/>
        <v/>
      </c>
      <c r="Q307" s="78">
        <f>SUM(P$8:$P307)</f>
        <v>780000</v>
      </c>
      <c r="R307" s="82" t="str">
        <f t="shared" si="68"/>
        <v/>
      </c>
      <c r="S307" s="82" t="str">
        <f t="shared" si="69"/>
        <v/>
      </c>
      <c r="T307" s="82" t="str">
        <f t="shared" si="60"/>
        <v/>
      </c>
      <c r="U307" s="83" t="str">
        <f t="shared" si="70"/>
        <v/>
      </c>
      <c r="V307" s="82" t="str">
        <f t="shared" si="61"/>
        <v/>
      </c>
      <c r="W307" s="79" t="e">
        <f t="shared" si="62"/>
        <v>#VALUE!</v>
      </c>
      <c r="X307" s="78" t="e">
        <f>SUM($W$8:W307)</f>
        <v>#VALUE!</v>
      </c>
    </row>
    <row r="308" spans="7:24">
      <c r="G308" s="72" t="str">
        <f t="shared" si="57"/>
        <v/>
      </c>
      <c r="H308" s="73">
        <v>301</v>
      </c>
      <c r="I308" s="80" t="str">
        <f t="shared" si="63"/>
        <v/>
      </c>
      <c r="J308" s="81" t="str">
        <f t="shared" si="64"/>
        <v/>
      </c>
      <c r="K308" s="81" t="str">
        <f t="shared" si="65"/>
        <v/>
      </c>
      <c r="L308" s="81" t="str">
        <f t="shared" si="66"/>
        <v/>
      </c>
      <c r="M308" s="84"/>
      <c r="N308" s="82" t="str">
        <f t="shared" si="58"/>
        <v/>
      </c>
      <c r="O308" s="82" t="str">
        <f t="shared" si="59"/>
        <v/>
      </c>
      <c r="P308" s="82" t="str">
        <f t="shared" si="67"/>
        <v/>
      </c>
      <c r="Q308" s="78">
        <f>SUM(P$8:$P308)</f>
        <v>780000</v>
      </c>
      <c r="R308" s="82" t="str">
        <f t="shared" si="68"/>
        <v/>
      </c>
      <c r="S308" s="82" t="str">
        <f t="shared" si="69"/>
        <v/>
      </c>
      <c r="T308" s="82" t="str">
        <f t="shared" si="60"/>
        <v/>
      </c>
      <c r="U308" s="83" t="str">
        <f t="shared" si="70"/>
        <v/>
      </c>
      <c r="V308" s="82" t="str">
        <f t="shared" si="61"/>
        <v/>
      </c>
      <c r="W308" s="79" t="e">
        <f t="shared" si="62"/>
        <v>#VALUE!</v>
      </c>
      <c r="X308" s="78" t="e">
        <f>SUM($W$8:W308)</f>
        <v>#VALUE!</v>
      </c>
    </row>
    <row r="309" spans="7:24">
      <c r="G309" s="72" t="str">
        <f t="shared" si="57"/>
        <v/>
      </c>
      <c r="H309" s="73">
        <v>302</v>
      </c>
      <c r="I309" s="80" t="str">
        <f t="shared" si="63"/>
        <v/>
      </c>
      <c r="J309" s="81" t="str">
        <f t="shared" si="64"/>
        <v/>
      </c>
      <c r="K309" s="81" t="str">
        <f t="shared" si="65"/>
        <v/>
      </c>
      <c r="L309" s="81" t="str">
        <f t="shared" si="66"/>
        <v/>
      </c>
      <c r="M309" s="84"/>
      <c r="N309" s="82" t="str">
        <f t="shared" si="58"/>
        <v/>
      </c>
      <c r="O309" s="82" t="str">
        <f t="shared" si="59"/>
        <v/>
      </c>
      <c r="P309" s="82" t="str">
        <f t="shared" si="67"/>
        <v/>
      </c>
      <c r="Q309" s="78">
        <f>SUM(P$8:$P309)</f>
        <v>780000</v>
      </c>
      <c r="R309" s="82" t="str">
        <f t="shared" si="68"/>
        <v/>
      </c>
      <c r="S309" s="82" t="str">
        <f t="shared" si="69"/>
        <v/>
      </c>
      <c r="T309" s="82" t="str">
        <f t="shared" si="60"/>
        <v/>
      </c>
      <c r="U309" s="83" t="str">
        <f t="shared" si="70"/>
        <v/>
      </c>
      <c r="V309" s="82" t="str">
        <f t="shared" si="61"/>
        <v/>
      </c>
      <c r="W309" s="79" t="e">
        <f t="shared" si="62"/>
        <v>#VALUE!</v>
      </c>
      <c r="X309" s="78" t="e">
        <f>SUM($W$8:W309)</f>
        <v>#VALUE!</v>
      </c>
    </row>
    <row r="310" spans="7:24">
      <c r="G310" s="72" t="str">
        <f t="shared" si="57"/>
        <v/>
      </c>
      <c r="H310" s="73">
        <v>303</v>
      </c>
      <c r="I310" s="80" t="str">
        <f t="shared" si="63"/>
        <v/>
      </c>
      <c r="J310" s="81" t="str">
        <f t="shared" si="64"/>
        <v/>
      </c>
      <c r="K310" s="81" t="str">
        <f t="shared" si="65"/>
        <v/>
      </c>
      <c r="L310" s="81" t="str">
        <f t="shared" si="66"/>
        <v/>
      </c>
      <c r="M310" s="84"/>
      <c r="N310" s="82" t="str">
        <f t="shared" si="58"/>
        <v/>
      </c>
      <c r="O310" s="82" t="str">
        <f t="shared" si="59"/>
        <v/>
      </c>
      <c r="P310" s="82" t="str">
        <f t="shared" si="67"/>
        <v/>
      </c>
      <c r="Q310" s="78">
        <f>SUM(P$8:$P310)</f>
        <v>780000</v>
      </c>
      <c r="R310" s="82" t="str">
        <f t="shared" si="68"/>
        <v/>
      </c>
      <c r="S310" s="82" t="str">
        <f t="shared" si="69"/>
        <v/>
      </c>
      <c r="T310" s="82" t="str">
        <f t="shared" si="60"/>
        <v/>
      </c>
      <c r="U310" s="83" t="str">
        <f t="shared" si="70"/>
        <v/>
      </c>
      <c r="V310" s="82" t="str">
        <f t="shared" si="61"/>
        <v/>
      </c>
      <c r="W310" s="79" t="e">
        <f t="shared" si="62"/>
        <v>#VALUE!</v>
      </c>
      <c r="X310" s="78" t="e">
        <f>SUM($W$8:W310)</f>
        <v>#VALUE!</v>
      </c>
    </row>
    <row r="311" spans="7:24">
      <c r="G311" s="72" t="str">
        <f t="shared" si="57"/>
        <v/>
      </c>
      <c r="H311" s="73">
        <v>304</v>
      </c>
      <c r="I311" s="80" t="str">
        <f t="shared" si="63"/>
        <v/>
      </c>
      <c r="J311" s="81" t="str">
        <f t="shared" si="64"/>
        <v/>
      </c>
      <c r="K311" s="81" t="str">
        <f t="shared" si="65"/>
        <v/>
      </c>
      <c r="L311" s="81" t="str">
        <f t="shared" si="66"/>
        <v/>
      </c>
      <c r="M311" s="84"/>
      <c r="N311" s="82" t="str">
        <f t="shared" si="58"/>
        <v/>
      </c>
      <c r="O311" s="82" t="str">
        <f t="shared" si="59"/>
        <v/>
      </c>
      <c r="P311" s="82" t="str">
        <f t="shared" si="67"/>
        <v/>
      </c>
      <c r="Q311" s="78">
        <f>SUM(P$8:$P311)</f>
        <v>780000</v>
      </c>
      <c r="R311" s="82" t="str">
        <f t="shared" si="68"/>
        <v/>
      </c>
      <c r="S311" s="82" t="str">
        <f t="shared" si="69"/>
        <v/>
      </c>
      <c r="T311" s="82" t="str">
        <f t="shared" si="60"/>
        <v/>
      </c>
      <c r="U311" s="83" t="str">
        <f t="shared" si="70"/>
        <v/>
      </c>
      <c r="V311" s="82" t="str">
        <f t="shared" si="61"/>
        <v/>
      </c>
      <c r="W311" s="79" t="e">
        <f t="shared" si="62"/>
        <v>#VALUE!</v>
      </c>
      <c r="X311" s="78" t="e">
        <f>SUM($W$8:W311)</f>
        <v>#VALUE!</v>
      </c>
    </row>
    <row r="312" spans="7:24">
      <c r="G312" s="72" t="str">
        <f t="shared" si="57"/>
        <v/>
      </c>
      <c r="H312" s="73">
        <v>305</v>
      </c>
      <c r="I312" s="80" t="str">
        <f t="shared" si="63"/>
        <v/>
      </c>
      <c r="J312" s="81" t="str">
        <f t="shared" si="64"/>
        <v/>
      </c>
      <c r="K312" s="81" t="str">
        <f t="shared" si="65"/>
        <v/>
      </c>
      <c r="L312" s="81" t="str">
        <f t="shared" si="66"/>
        <v/>
      </c>
      <c r="M312" s="84"/>
      <c r="N312" s="82" t="str">
        <f t="shared" si="58"/>
        <v/>
      </c>
      <c r="O312" s="82" t="str">
        <f t="shared" si="59"/>
        <v/>
      </c>
      <c r="P312" s="82" t="str">
        <f t="shared" si="67"/>
        <v/>
      </c>
      <c r="Q312" s="78">
        <f>SUM(P$8:$P312)</f>
        <v>780000</v>
      </c>
      <c r="R312" s="82" t="str">
        <f t="shared" si="68"/>
        <v/>
      </c>
      <c r="S312" s="82" t="str">
        <f t="shared" si="69"/>
        <v/>
      </c>
      <c r="T312" s="82" t="str">
        <f t="shared" si="60"/>
        <v/>
      </c>
      <c r="U312" s="83" t="str">
        <f t="shared" si="70"/>
        <v/>
      </c>
      <c r="V312" s="82" t="str">
        <f t="shared" si="61"/>
        <v/>
      </c>
      <c r="W312" s="79" t="e">
        <f t="shared" si="62"/>
        <v>#VALUE!</v>
      </c>
      <c r="X312" s="78" t="e">
        <f>SUM($W$8:W312)</f>
        <v>#VALUE!</v>
      </c>
    </row>
    <row r="313" spans="7:24">
      <c r="G313" s="72" t="str">
        <f t="shared" si="57"/>
        <v/>
      </c>
      <c r="H313" s="73">
        <v>306</v>
      </c>
      <c r="I313" s="80" t="str">
        <f t="shared" si="63"/>
        <v/>
      </c>
      <c r="J313" s="81" t="str">
        <f t="shared" si="64"/>
        <v/>
      </c>
      <c r="K313" s="81" t="str">
        <f t="shared" si="65"/>
        <v/>
      </c>
      <c r="L313" s="81" t="str">
        <f t="shared" si="66"/>
        <v/>
      </c>
      <c r="M313" s="84"/>
      <c r="N313" s="82" t="str">
        <f t="shared" si="58"/>
        <v/>
      </c>
      <c r="O313" s="82" t="str">
        <f t="shared" si="59"/>
        <v/>
      </c>
      <c r="P313" s="82" t="str">
        <f t="shared" si="67"/>
        <v/>
      </c>
      <c r="Q313" s="78">
        <f>SUM(P$8:$P313)</f>
        <v>780000</v>
      </c>
      <c r="R313" s="82" t="str">
        <f t="shared" si="68"/>
        <v/>
      </c>
      <c r="S313" s="82" t="str">
        <f t="shared" si="69"/>
        <v/>
      </c>
      <c r="T313" s="82" t="str">
        <f t="shared" si="60"/>
        <v/>
      </c>
      <c r="U313" s="83" t="str">
        <f t="shared" si="70"/>
        <v/>
      </c>
      <c r="V313" s="82" t="str">
        <f t="shared" si="61"/>
        <v/>
      </c>
      <c r="W313" s="79" t="e">
        <f t="shared" si="62"/>
        <v>#VALUE!</v>
      </c>
      <c r="X313" s="78" t="e">
        <f>SUM($W$8:W313)</f>
        <v>#VALUE!</v>
      </c>
    </row>
    <row r="314" spans="7:24">
      <c r="G314" s="72" t="str">
        <f t="shared" si="57"/>
        <v/>
      </c>
      <c r="H314" s="73">
        <v>307</v>
      </c>
      <c r="I314" s="80" t="str">
        <f t="shared" si="63"/>
        <v/>
      </c>
      <c r="J314" s="81" t="str">
        <f t="shared" si="64"/>
        <v/>
      </c>
      <c r="K314" s="81" t="str">
        <f t="shared" si="65"/>
        <v/>
      </c>
      <c r="L314" s="81" t="str">
        <f t="shared" si="66"/>
        <v/>
      </c>
      <c r="M314" s="84"/>
      <c r="N314" s="82" t="str">
        <f t="shared" si="58"/>
        <v/>
      </c>
      <c r="O314" s="82" t="str">
        <f t="shared" si="59"/>
        <v/>
      </c>
      <c r="P314" s="82" t="str">
        <f t="shared" si="67"/>
        <v/>
      </c>
      <c r="Q314" s="78">
        <f>SUM(P$8:$P314)</f>
        <v>780000</v>
      </c>
      <c r="R314" s="82" t="str">
        <f t="shared" si="68"/>
        <v/>
      </c>
      <c r="S314" s="82" t="str">
        <f t="shared" si="69"/>
        <v/>
      </c>
      <c r="T314" s="82" t="str">
        <f t="shared" si="60"/>
        <v/>
      </c>
      <c r="U314" s="83" t="str">
        <f t="shared" si="70"/>
        <v/>
      </c>
      <c r="V314" s="82" t="str">
        <f t="shared" si="61"/>
        <v/>
      </c>
      <c r="W314" s="79" t="e">
        <f t="shared" si="62"/>
        <v>#VALUE!</v>
      </c>
      <c r="X314" s="78" t="e">
        <f>SUM($W$8:W314)</f>
        <v>#VALUE!</v>
      </c>
    </row>
    <row r="315" spans="7:24">
      <c r="G315" s="72" t="str">
        <f t="shared" si="57"/>
        <v/>
      </c>
      <c r="H315" s="73">
        <v>308</v>
      </c>
      <c r="I315" s="80" t="str">
        <f t="shared" si="63"/>
        <v/>
      </c>
      <c r="J315" s="81" t="str">
        <f t="shared" si="64"/>
        <v/>
      </c>
      <c r="K315" s="81" t="str">
        <f t="shared" si="65"/>
        <v/>
      </c>
      <c r="L315" s="81" t="str">
        <f t="shared" si="66"/>
        <v/>
      </c>
      <c r="M315" s="84"/>
      <c r="N315" s="82" t="str">
        <f t="shared" si="58"/>
        <v/>
      </c>
      <c r="O315" s="82" t="str">
        <f t="shared" si="59"/>
        <v/>
      </c>
      <c r="P315" s="82" t="str">
        <f t="shared" si="67"/>
        <v/>
      </c>
      <c r="Q315" s="78">
        <f>SUM(P$8:$P315)</f>
        <v>780000</v>
      </c>
      <c r="R315" s="82" t="str">
        <f t="shared" si="68"/>
        <v/>
      </c>
      <c r="S315" s="82" t="str">
        <f t="shared" si="69"/>
        <v/>
      </c>
      <c r="T315" s="82" t="str">
        <f t="shared" si="60"/>
        <v/>
      </c>
      <c r="U315" s="83" t="str">
        <f t="shared" si="70"/>
        <v/>
      </c>
      <c r="V315" s="82" t="str">
        <f t="shared" si="61"/>
        <v/>
      </c>
      <c r="W315" s="79" t="e">
        <f t="shared" si="62"/>
        <v>#VALUE!</v>
      </c>
      <c r="X315" s="78" t="e">
        <f>SUM($W$8:W315)</f>
        <v>#VALUE!</v>
      </c>
    </row>
    <row r="316" spans="7:24">
      <c r="G316" s="72" t="str">
        <f t="shared" si="57"/>
        <v/>
      </c>
      <c r="H316" s="73">
        <v>309</v>
      </c>
      <c r="I316" s="80" t="str">
        <f t="shared" si="63"/>
        <v/>
      </c>
      <c r="J316" s="81" t="str">
        <f t="shared" si="64"/>
        <v/>
      </c>
      <c r="K316" s="81" t="str">
        <f t="shared" si="65"/>
        <v/>
      </c>
      <c r="L316" s="81" t="str">
        <f t="shared" si="66"/>
        <v/>
      </c>
      <c r="M316" s="84"/>
      <c r="N316" s="82" t="str">
        <f t="shared" si="58"/>
        <v/>
      </c>
      <c r="O316" s="82" t="str">
        <f t="shared" si="59"/>
        <v/>
      </c>
      <c r="P316" s="82" t="str">
        <f t="shared" si="67"/>
        <v/>
      </c>
      <c r="Q316" s="78">
        <f>SUM(P$8:$P316)</f>
        <v>780000</v>
      </c>
      <c r="R316" s="82" t="str">
        <f t="shared" si="68"/>
        <v/>
      </c>
      <c r="S316" s="82" t="str">
        <f t="shared" si="69"/>
        <v/>
      </c>
      <c r="T316" s="82" t="str">
        <f t="shared" si="60"/>
        <v/>
      </c>
      <c r="U316" s="83" t="str">
        <f t="shared" si="70"/>
        <v/>
      </c>
      <c r="V316" s="82" t="str">
        <f t="shared" si="61"/>
        <v/>
      </c>
      <c r="W316" s="79" t="e">
        <f t="shared" si="62"/>
        <v>#VALUE!</v>
      </c>
      <c r="X316" s="78" t="e">
        <f>SUM($W$8:W316)</f>
        <v>#VALUE!</v>
      </c>
    </row>
    <row r="317" spans="7:24">
      <c r="G317" s="72" t="str">
        <f t="shared" si="57"/>
        <v/>
      </c>
      <c r="H317" s="73">
        <v>310</v>
      </c>
      <c r="I317" s="80" t="str">
        <f t="shared" si="63"/>
        <v/>
      </c>
      <c r="J317" s="81" t="str">
        <f t="shared" si="64"/>
        <v/>
      </c>
      <c r="K317" s="81" t="str">
        <f t="shared" si="65"/>
        <v/>
      </c>
      <c r="L317" s="81" t="str">
        <f t="shared" si="66"/>
        <v/>
      </c>
      <c r="M317" s="84"/>
      <c r="N317" s="82" t="str">
        <f t="shared" si="58"/>
        <v/>
      </c>
      <c r="O317" s="82" t="str">
        <f t="shared" si="59"/>
        <v/>
      </c>
      <c r="P317" s="82" t="str">
        <f t="shared" si="67"/>
        <v/>
      </c>
      <c r="Q317" s="78">
        <f>SUM(P$8:$P317)</f>
        <v>780000</v>
      </c>
      <c r="R317" s="82" t="str">
        <f t="shared" si="68"/>
        <v/>
      </c>
      <c r="S317" s="82" t="str">
        <f t="shared" si="69"/>
        <v/>
      </c>
      <c r="T317" s="82" t="str">
        <f t="shared" si="60"/>
        <v/>
      </c>
      <c r="U317" s="83" t="str">
        <f t="shared" si="70"/>
        <v/>
      </c>
      <c r="V317" s="82" t="str">
        <f t="shared" si="61"/>
        <v/>
      </c>
      <c r="W317" s="79" t="e">
        <f t="shared" si="62"/>
        <v>#VALUE!</v>
      </c>
      <c r="X317" s="78" t="e">
        <f>SUM($W$8:W317)</f>
        <v>#VALUE!</v>
      </c>
    </row>
    <row r="318" spans="7:24">
      <c r="G318" s="72" t="str">
        <f t="shared" si="57"/>
        <v/>
      </c>
      <c r="H318" s="73">
        <v>311</v>
      </c>
      <c r="I318" s="80" t="str">
        <f t="shared" si="63"/>
        <v/>
      </c>
      <c r="J318" s="81" t="str">
        <f t="shared" si="64"/>
        <v/>
      </c>
      <c r="K318" s="81" t="str">
        <f t="shared" si="65"/>
        <v/>
      </c>
      <c r="L318" s="81" t="str">
        <f t="shared" si="66"/>
        <v/>
      </c>
      <c r="M318" s="84"/>
      <c r="N318" s="82" t="str">
        <f t="shared" si="58"/>
        <v/>
      </c>
      <c r="O318" s="82" t="str">
        <f t="shared" si="59"/>
        <v/>
      </c>
      <c r="P318" s="82" t="str">
        <f t="shared" si="67"/>
        <v/>
      </c>
      <c r="Q318" s="78">
        <f>SUM(P$8:$P318)</f>
        <v>780000</v>
      </c>
      <c r="R318" s="82" t="str">
        <f t="shared" si="68"/>
        <v/>
      </c>
      <c r="S318" s="82" t="str">
        <f t="shared" si="69"/>
        <v/>
      </c>
      <c r="T318" s="82" t="str">
        <f t="shared" si="60"/>
        <v/>
      </c>
      <c r="U318" s="83" t="str">
        <f t="shared" si="70"/>
        <v/>
      </c>
      <c r="V318" s="82" t="str">
        <f t="shared" si="61"/>
        <v/>
      </c>
      <c r="W318" s="79" t="e">
        <f t="shared" si="62"/>
        <v>#VALUE!</v>
      </c>
      <c r="X318" s="78" t="e">
        <f>SUM($W$8:W318)</f>
        <v>#VALUE!</v>
      </c>
    </row>
    <row r="319" spans="7:24">
      <c r="G319" s="72" t="str">
        <f t="shared" si="57"/>
        <v/>
      </c>
      <c r="H319" s="73">
        <v>312</v>
      </c>
      <c r="I319" s="80" t="str">
        <f t="shared" si="63"/>
        <v/>
      </c>
      <c r="J319" s="81" t="str">
        <f t="shared" si="64"/>
        <v/>
      </c>
      <c r="K319" s="81" t="str">
        <f t="shared" si="65"/>
        <v/>
      </c>
      <c r="L319" s="81" t="str">
        <f t="shared" si="66"/>
        <v/>
      </c>
      <c r="M319" s="84"/>
      <c r="N319" s="82" t="str">
        <f t="shared" si="58"/>
        <v/>
      </c>
      <c r="O319" s="82" t="str">
        <f t="shared" si="59"/>
        <v/>
      </c>
      <c r="P319" s="82" t="str">
        <f t="shared" si="67"/>
        <v/>
      </c>
      <c r="Q319" s="78">
        <f>SUM(P$8:$P319)</f>
        <v>780000</v>
      </c>
      <c r="R319" s="82" t="str">
        <f t="shared" si="68"/>
        <v/>
      </c>
      <c r="S319" s="82" t="str">
        <f t="shared" si="69"/>
        <v/>
      </c>
      <c r="T319" s="82" t="str">
        <f t="shared" si="60"/>
        <v/>
      </c>
      <c r="U319" s="83" t="str">
        <f t="shared" si="70"/>
        <v/>
      </c>
      <c r="V319" s="82" t="str">
        <f t="shared" si="61"/>
        <v/>
      </c>
      <c r="W319" s="79" t="e">
        <f t="shared" si="62"/>
        <v>#VALUE!</v>
      </c>
      <c r="X319" s="78" t="e">
        <f>SUM($W$8:W319)</f>
        <v>#VALUE!</v>
      </c>
    </row>
    <row r="320" spans="7:24">
      <c r="G320" s="72" t="str">
        <f t="shared" si="57"/>
        <v/>
      </c>
      <c r="H320" s="73">
        <v>313</v>
      </c>
      <c r="I320" s="80" t="str">
        <f t="shared" si="63"/>
        <v/>
      </c>
      <c r="J320" s="81" t="str">
        <f t="shared" si="64"/>
        <v/>
      </c>
      <c r="K320" s="81" t="str">
        <f t="shared" si="65"/>
        <v/>
      </c>
      <c r="L320" s="81" t="str">
        <f t="shared" si="66"/>
        <v/>
      </c>
      <c r="M320" s="84"/>
      <c r="N320" s="82" t="str">
        <f t="shared" si="58"/>
        <v/>
      </c>
      <c r="O320" s="82" t="str">
        <f t="shared" si="59"/>
        <v/>
      </c>
      <c r="P320" s="82" t="str">
        <f t="shared" si="67"/>
        <v/>
      </c>
      <c r="Q320" s="78">
        <f>SUM(P$8:$P320)</f>
        <v>780000</v>
      </c>
      <c r="R320" s="82" t="str">
        <f t="shared" si="68"/>
        <v/>
      </c>
      <c r="S320" s="82" t="str">
        <f t="shared" si="69"/>
        <v/>
      </c>
      <c r="T320" s="82" t="str">
        <f t="shared" si="60"/>
        <v/>
      </c>
      <c r="U320" s="83" t="str">
        <f t="shared" si="70"/>
        <v/>
      </c>
      <c r="V320" s="82" t="str">
        <f t="shared" si="61"/>
        <v/>
      </c>
      <c r="W320" s="79" t="e">
        <f t="shared" si="62"/>
        <v>#VALUE!</v>
      </c>
      <c r="X320" s="78" t="e">
        <f>SUM($W$8:W320)</f>
        <v>#VALUE!</v>
      </c>
    </row>
    <row r="321" spans="7:24">
      <c r="G321" s="72" t="str">
        <f t="shared" si="57"/>
        <v/>
      </c>
      <c r="H321" s="73">
        <v>314</v>
      </c>
      <c r="I321" s="80" t="str">
        <f t="shared" si="63"/>
        <v/>
      </c>
      <c r="J321" s="81" t="str">
        <f t="shared" si="64"/>
        <v/>
      </c>
      <c r="K321" s="81" t="str">
        <f t="shared" si="65"/>
        <v/>
      </c>
      <c r="L321" s="81" t="str">
        <f t="shared" si="66"/>
        <v/>
      </c>
      <c r="M321" s="84"/>
      <c r="N321" s="82" t="str">
        <f t="shared" si="58"/>
        <v/>
      </c>
      <c r="O321" s="82" t="str">
        <f t="shared" si="59"/>
        <v/>
      </c>
      <c r="P321" s="82" t="str">
        <f t="shared" si="67"/>
        <v/>
      </c>
      <c r="Q321" s="78">
        <f>SUM(P$8:$P321)</f>
        <v>780000</v>
      </c>
      <c r="R321" s="82" t="str">
        <f t="shared" si="68"/>
        <v/>
      </c>
      <c r="S321" s="82" t="str">
        <f t="shared" si="69"/>
        <v/>
      </c>
      <c r="T321" s="82" t="str">
        <f t="shared" si="60"/>
        <v/>
      </c>
      <c r="U321" s="83" t="str">
        <f t="shared" si="70"/>
        <v/>
      </c>
      <c r="V321" s="82" t="str">
        <f t="shared" si="61"/>
        <v/>
      </c>
      <c r="W321" s="79" t="e">
        <f t="shared" si="62"/>
        <v>#VALUE!</v>
      </c>
      <c r="X321" s="78" t="e">
        <f>SUM($W$8:W321)</f>
        <v>#VALUE!</v>
      </c>
    </row>
    <row r="322" spans="7:24">
      <c r="G322" s="72" t="str">
        <f t="shared" si="57"/>
        <v/>
      </c>
      <c r="H322" s="73">
        <v>315</v>
      </c>
      <c r="I322" s="80" t="str">
        <f t="shared" si="63"/>
        <v/>
      </c>
      <c r="J322" s="81" t="str">
        <f t="shared" si="64"/>
        <v/>
      </c>
      <c r="K322" s="81" t="str">
        <f t="shared" si="65"/>
        <v/>
      </c>
      <c r="L322" s="81" t="str">
        <f t="shared" si="66"/>
        <v/>
      </c>
      <c r="M322" s="84"/>
      <c r="N322" s="82" t="str">
        <f t="shared" si="58"/>
        <v/>
      </c>
      <c r="O322" s="82" t="str">
        <f t="shared" si="59"/>
        <v/>
      </c>
      <c r="P322" s="82" t="str">
        <f t="shared" si="67"/>
        <v/>
      </c>
      <c r="Q322" s="78">
        <f>SUM(P$8:$P322)</f>
        <v>780000</v>
      </c>
      <c r="R322" s="82" t="str">
        <f t="shared" si="68"/>
        <v/>
      </c>
      <c r="S322" s="82" t="str">
        <f t="shared" si="69"/>
        <v/>
      </c>
      <c r="T322" s="82" t="str">
        <f t="shared" si="60"/>
        <v/>
      </c>
      <c r="U322" s="83" t="str">
        <f t="shared" si="70"/>
        <v/>
      </c>
      <c r="V322" s="82" t="str">
        <f t="shared" si="61"/>
        <v/>
      </c>
      <c r="W322" s="79" t="e">
        <f t="shared" si="62"/>
        <v>#VALUE!</v>
      </c>
      <c r="X322" s="78" t="e">
        <f>SUM($W$8:W322)</f>
        <v>#VALUE!</v>
      </c>
    </row>
    <row r="323" spans="7:24">
      <c r="G323" s="72" t="str">
        <f t="shared" si="57"/>
        <v/>
      </c>
      <c r="H323" s="73">
        <v>316</v>
      </c>
      <c r="I323" s="80" t="str">
        <f t="shared" si="63"/>
        <v/>
      </c>
      <c r="J323" s="81" t="str">
        <f t="shared" si="64"/>
        <v/>
      </c>
      <c r="K323" s="81" t="str">
        <f t="shared" si="65"/>
        <v/>
      </c>
      <c r="L323" s="81" t="str">
        <f t="shared" si="66"/>
        <v/>
      </c>
      <c r="M323" s="84"/>
      <c r="N323" s="82" t="str">
        <f t="shared" si="58"/>
        <v/>
      </c>
      <c r="O323" s="82" t="str">
        <f t="shared" si="59"/>
        <v/>
      </c>
      <c r="P323" s="82" t="str">
        <f t="shared" si="67"/>
        <v/>
      </c>
      <c r="Q323" s="78">
        <f>SUM(P$8:$P323)</f>
        <v>780000</v>
      </c>
      <c r="R323" s="82" t="str">
        <f t="shared" si="68"/>
        <v/>
      </c>
      <c r="S323" s="82" t="str">
        <f t="shared" si="69"/>
        <v/>
      </c>
      <c r="T323" s="82" t="str">
        <f t="shared" si="60"/>
        <v/>
      </c>
      <c r="U323" s="83" t="str">
        <f t="shared" si="70"/>
        <v/>
      </c>
      <c r="V323" s="82" t="str">
        <f t="shared" si="61"/>
        <v/>
      </c>
      <c r="W323" s="79" t="e">
        <f t="shared" si="62"/>
        <v>#VALUE!</v>
      </c>
      <c r="X323" s="78" t="e">
        <f>SUM($W$8:W323)</f>
        <v>#VALUE!</v>
      </c>
    </row>
    <row r="324" spans="7:24">
      <c r="G324" s="72" t="str">
        <f t="shared" si="57"/>
        <v/>
      </c>
      <c r="H324" s="73">
        <v>317</v>
      </c>
      <c r="I324" s="80" t="str">
        <f t="shared" si="63"/>
        <v/>
      </c>
      <c r="J324" s="81" t="str">
        <f t="shared" si="64"/>
        <v/>
      </c>
      <c r="K324" s="81" t="str">
        <f t="shared" si="65"/>
        <v/>
      </c>
      <c r="L324" s="81" t="str">
        <f t="shared" si="66"/>
        <v/>
      </c>
      <c r="M324" s="84"/>
      <c r="N324" s="82" t="str">
        <f t="shared" si="58"/>
        <v/>
      </c>
      <c r="O324" s="82" t="str">
        <f t="shared" si="59"/>
        <v/>
      </c>
      <c r="P324" s="82" t="str">
        <f t="shared" si="67"/>
        <v/>
      </c>
      <c r="Q324" s="78">
        <f>SUM(P$8:$P324)</f>
        <v>780000</v>
      </c>
      <c r="R324" s="82" t="str">
        <f t="shared" si="68"/>
        <v/>
      </c>
      <c r="S324" s="82" t="str">
        <f t="shared" si="69"/>
        <v/>
      </c>
      <c r="T324" s="82" t="str">
        <f t="shared" si="60"/>
        <v/>
      </c>
      <c r="U324" s="83" t="str">
        <f t="shared" si="70"/>
        <v/>
      </c>
      <c r="V324" s="82" t="str">
        <f t="shared" si="61"/>
        <v/>
      </c>
      <c r="W324" s="79" t="e">
        <f t="shared" si="62"/>
        <v>#VALUE!</v>
      </c>
      <c r="X324" s="78" t="e">
        <f>SUM($W$8:W324)</f>
        <v>#VALUE!</v>
      </c>
    </row>
    <row r="325" spans="7:24">
      <c r="G325" s="72" t="str">
        <f t="shared" si="57"/>
        <v/>
      </c>
      <c r="H325" s="73">
        <v>318</v>
      </c>
      <c r="I325" s="80" t="str">
        <f t="shared" si="63"/>
        <v/>
      </c>
      <c r="J325" s="81" t="str">
        <f t="shared" si="64"/>
        <v/>
      </c>
      <c r="K325" s="81" t="str">
        <f t="shared" si="65"/>
        <v/>
      </c>
      <c r="L325" s="81" t="str">
        <f t="shared" si="66"/>
        <v/>
      </c>
      <c r="M325" s="84"/>
      <c r="N325" s="82" t="str">
        <f t="shared" si="58"/>
        <v/>
      </c>
      <c r="O325" s="82" t="str">
        <f t="shared" si="59"/>
        <v/>
      </c>
      <c r="P325" s="82" t="str">
        <f t="shared" si="67"/>
        <v/>
      </c>
      <c r="Q325" s="78">
        <f>SUM(P$8:$P325)</f>
        <v>780000</v>
      </c>
      <c r="R325" s="82" t="str">
        <f t="shared" si="68"/>
        <v/>
      </c>
      <c r="S325" s="82" t="str">
        <f t="shared" si="69"/>
        <v/>
      </c>
      <c r="T325" s="82" t="str">
        <f t="shared" si="60"/>
        <v/>
      </c>
      <c r="U325" s="83" t="str">
        <f t="shared" si="70"/>
        <v/>
      </c>
      <c r="V325" s="82" t="str">
        <f t="shared" si="61"/>
        <v/>
      </c>
      <c r="W325" s="79" t="e">
        <f t="shared" si="62"/>
        <v>#VALUE!</v>
      </c>
      <c r="X325" s="78" t="e">
        <f>SUM($W$8:W325)</f>
        <v>#VALUE!</v>
      </c>
    </row>
    <row r="326" spans="7:24">
      <c r="G326" s="72" t="str">
        <f t="shared" si="57"/>
        <v/>
      </c>
      <c r="H326" s="73">
        <v>319</v>
      </c>
      <c r="I326" s="80" t="str">
        <f t="shared" si="63"/>
        <v/>
      </c>
      <c r="J326" s="81" t="str">
        <f t="shared" si="64"/>
        <v/>
      </c>
      <c r="K326" s="81" t="str">
        <f t="shared" si="65"/>
        <v/>
      </c>
      <c r="L326" s="81" t="str">
        <f t="shared" si="66"/>
        <v/>
      </c>
      <c r="M326" s="84"/>
      <c r="N326" s="82" t="str">
        <f t="shared" si="58"/>
        <v/>
      </c>
      <c r="O326" s="82" t="str">
        <f t="shared" si="59"/>
        <v/>
      </c>
      <c r="P326" s="82" t="str">
        <f t="shared" si="67"/>
        <v/>
      </c>
      <c r="Q326" s="78">
        <f>SUM(P$8:$P326)</f>
        <v>780000</v>
      </c>
      <c r="R326" s="82" t="str">
        <f t="shared" si="68"/>
        <v/>
      </c>
      <c r="S326" s="82" t="str">
        <f t="shared" si="69"/>
        <v/>
      </c>
      <c r="T326" s="82" t="str">
        <f t="shared" si="60"/>
        <v/>
      </c>
      <c r="U326" s="83" t="str">
        <f t="shared" si="70"/>
        <v/>
      </c>
      <c r="V326" s="82" t="str">
        <f t="shared" si="61"/>
        <v/>
      </c>
      <c r="W326" s="79" t="e">
        <f t="shared" si="62"/>
        <v>#VALUE!</v>
      </c>
      <c r="X326" s="78" t="e">
        <f>SUM($W$8:W326)</f>
        <v>#VALUE!</v>
      </c>
    </row>
    <row r="327" spans="7:24">
      <c r="G327" s="72" t="str">
        <f t="shared" si="57"/>
        <v/>
      </c>
      <c r="H327" s="73">
        <v>320</v>
      </c>
      <c r="I327" s="80" t="str">
        <f t="shared" si="63"/>
        <v/>
      </c>
      <c r="J327" s="81" t="str">
        <f t="shared" si="64"/>
        <v/>
      </c>
      <c r="K327" s="81" t="str">
        <f t="shared" si="65"/>
        <v/>
      </c>
      <c r="L327" s="81" t="str">
        <f t="shared" si="66"/>
        <v/>
      </c>
      <c r="M327" s="84"/>
      <c r="N327" s="82" t="str">
        <f t="shared" si="58"/>
        <v/>
      </c>
      <c r="O327" s="82" t="str">
        <f t="shared" si="59"/>
        <v/>
      </c>
      <c r="P327" s="82" t="str">
        <f t="shared" si="67"/>
        <v/>
      </c>
      <c r="Q327" s="78">
        <f>SUM(P$8:$P327)</f>
        <v>780000</v>
      </c>
      <c r="R327" s="82" t="str">
        <f t="shared" si="68"/>
        <v/>
      </c>
      <c r="S327" s="82" t="str">
        <f t="shared" si="69"/>
        <v/>
      </c>
      <c r="T327" s="82" t="str">
        <f t="shared" si="60"/>
        <v/>
      </c>
      <c r="U327" s="83" t="str">
        <f t="shared" si="70"/>
        <v/>
      </c>
      <c r="V327" s="82" t="str">
        <f t="shared" si="61"/>
        <v/>
      </c>
      <c r="W327" s="79" t="e">
        <f t="shared" si="62"/>
        <v>#VALUE!</v>
      </c>
      <c r="X327" s="78" t="e">
        <f>SUM($W$8:W327)</f>
        <v>#VALUE!</v>
      </c>
    </row>
    <row r="328" spans="7:24">
      <c r="G328" s="72" t="str">
        <f t="shared" ref="G328:G367" si="71">IF(H328 &lt;= $D$21*$D$11, H328/12, "")</f>
        <v/>
      </c>
      <c r="H328" s="73">
        <v>321</v>
      </c>
      <c r="I328" s="80" t="str">
        <f t="shared" si="63"/>
        <v/>
      </c>
      <c r="J328" s="81" t="str">
        <f t="shared" si="64"/>
        <v/>
      </c>
      <c r="K328" s="81" t="str">
        <f t="shared" si="65"/>
        <v/>
      </c>
      <c r="L328" s="81" t="str">
        <f t="shared" si="66"/>
        <v/>
      </c>
      <c r="M328" s="84"/>
      <c r="N328" s="82" t="str">
        <f t="shared" si="58"/>
        <v/>
      </c>
      <c r="O328" s="82" t="str">
        <f t="shared" si="59"/>
        <v/>
      </c>
      <c r="P328" s="82" t="str">
        <f t="shared" si="67"/>
        <v/>
      </c>
      <c r="Q328" s="78">
        <f>SUM(P$8:$P328)</f>
        <v>780000</v>
      </c>
      <c r="R328" s="82" t="str">
        <f t="shared" si="68"/>
        <v/>
      </c>
      <c r="S328" s="82" t="str">
        <f t="shared" si="69"/>
        <v/>
      </c>
      <c r="T328" s="82" t="str">
        <f t="shared" si="60"/>
        <v/>
      </c>
      <c r="U328" s="83" t="str">
        <f t="shared" si="70"/>
        <v/>
      </c>
      <c r="V328" s="82" t="str">
        <f t="shared" si="61"/>
        <v/>
      </c>
      <c r="W328" s="79" t="e">
        <f t="shared" si="62"/>
        <v>#VALUE!</v>
      </c>
      <c r="X328" s="78" t="e">
        <f>SUM($W$8:W328)</f>
        <v>#VALUE!</v>
      </c>
    </row>
    <row r="329" spans="7:24">
      <c r="G329" s="72" t="str">
        <f t="shared" si="71"/>
        <v/>
      </c>
      <c r="H329" s="73">
        <v>322</v>
      </c>
      <c r="I329" s="80" t="str">
        <f t="shared" si="63"/>
        <v/>
      </c>
      <c r="J329" s="81" t="str">
        <f t="shared" si="64"/>
        <v/>
      </c>
      <c r="K329" s="81" t="str">
        <f t="shared" si="65"/>
        <v/>
      </c>
      <c r="L329" s="81" t="str">
        <f t="shared" si="66"/>
        <v/>
      </c>
      <c r="M329" s="84"/>
      <c r="N329" s="82" t="str">
        <f t="shared" ref="N329:N367" si="72">IF(G328 = "", "",IF(G329 &lt;= $D$21, $D$19/12, 0))</f>
        <v/>
      </c>
      <c r="O329" s="82" t="str">
        <f t="shared" ref="O329:O367" si="73">IF(G328 = "", "",N329*$D$20)</f>
        <v/>
      </c>
      <c r="P329" s="82" t="str">
        <f t="shared" si="67"/>
        <v/>
      </c>
      <c r="Q329" s="78">
        <f>SUM(P$8:$P329)</f>
        <v>780000</v>
      </c>
      <c r="R329" s="82" t="str">
        <f t="shared" si="68"/>
        <v/>
      </c>
      <c r="S329" s="82" t="str">
        <f t="shared" si="69"/>
        <v/>
      </c>
      <c r="T329" s="82" t="str">
        <f t="shared" ref="T329:T367" si="74">IF(G328 = "", "",R329*$D$20)</f>
        <v/>
      </c>
      <c r="U329" s="83" t="str">
        <f t="shared" si="70"/>
        <v/>
      </c>
      <c r="V329" s="82" t="str">
        <f t="shared" ref="V329:V367" si="75">IF(G328 = "", "",U329*$D$20)</f>
        <v/>
      </c>
      <c r="W329" s="79" t="e">
        <f t="shared" ref="W329:W345" si="76">N329-((N329-U329-R329)*$D$20)-J329</f>
        <v>#VALUE!</v>
      </c>
      <c r="X329" s="78" t="e">
        <f>SUM($W$8:W329)</f>
        <v>#VALUE!</v>
      </c>
    </row>
    <row r="330" spans="7:24">
      <c r="G330" s="72" t="str">
        <f t="shared" si="71"/>
        <v/>
      </c>
      <c r="H330" s="73">
        <v>323</v>
      </c>
      <c r="I330" s="80" t="str">
        <f t="shared" ref="I330:I367" si="77">IF(G329 = "", "",IF(I329-L329 &lt; 0, 0,I329-L329))</f>
        <v/>
      </c>
      <c r="J330" s="81" t="str">
        <f t="shared" ref="J330:J367" si="78">IF(G329 = "", "",IF(I330 &lt;= 0.01, 0, $D$12))</f>
        <v/>
      </c>
      <c r="K330" s="81" t="str">
        <f t="shared" ref="K330:K367" si="79">IF(G329 = "", "",IF(I330 &lt;= 0, 0, I330*($D$9/$D$11)))</f>
        <v/>
      </c>
      <c r="L330" s="81" t="str">
        <f t="shared" ref="L330:L367" si="80">IF(G329 = "", "",IF(I330 &lt;= 0,0, J330-K330))</f>
        <v/>
      </c>
      <c r="M330" s="84"/>
      <c r="N330" s="82" t="str">
        <f t="shared" si="72"/>
        <v/>
      </c>
      <c r="O330" s="82" t="str">
        <f t="shared" si="73"/>
        <v/>
      </c>
      <c r="P330" s="82" t="str">
        <f t="shared" ref="P330:P367" si="81">IF(G329 = "", "",N330-O330)</f>
        <v/>
      </c>
      <c r="Q330" s="78">
        <f>SUM(P$8:$P330)</f>
        <v>780000</v>
      </c>
      <c r="R330" s="82" t="str">
        <f t="shared" ref="R330:R367" si="82">IF(G329 = "", "",IF(K330 = "", 0, K330))</f>
        <v/>
      </c>
      <c r="S330" s="82" t="str">
        <f t="shared" ref="S330:S367" si="83">IF(G329 = "", "",N330-R330-O330)</f>
        <v/>
      </c>
      <c r="T330" s="82" t="str">
        <f t="shared" si="74"/>
        <v/>
      </c>
      <c r="U330" s="83" t="str">
        <f t="shared" ref="U330:U367" si="84">IF(G329 = "", "",IF(G330 &lt;= $D$13, $D$8/($D$13*$D$11), 0))</f>
        <v/>
      </c>
      <c r="V330" s="82" t="str">
        <f t="shared" si="75"/>
        <v/>
      </c>
      <c r="W330" s="79" t="e">
        <f t="shared" si="76"/>
        <v>#VALUE!</v>
      </c>
      <c r="X330" s="78" t="e">
        <f>SUM($W$8:W330)</f>
        <v>#VALUE!</v>
      </c>
    </row>
    <row r="331" spans="7:24">
      <c r="G331" s="72" t="str">
        <f t="shared" si="71"/>
        <v/>
      </c>
      <c r="H331" s="73">
        <v>324</v>
      </c>
      <c r="I331" s="80" t="str">
        <f t="shared" si="77"/>
        <v/>
      </c>
      <c r="J331" s="81" t="str">
        <f t="shared" si="78"/>
        <v/>
      </c>
      <c r="K331" s="81" t="str">
        <f t="shared" si="79"/>
        <v/>
      </c>
      <c r="L331" s="81" t="str">
        <f t="shared" si="80"/>
        <v/>
      </c>
      <c r="M331" s="84"/>
      <c r="N331" s="82" t="str">
        <f t="shared" si="72"/>
        <v/>
      </c>
      <c r="O331" s="82" t="str">
        <f t="shared" si="73"/>
        <v/>
      </c>
      <c r="P331" s="82" t="str">
        <f t="shared" si="81"/>
        <v/>
      </c>
      <c r="Q331" s="78">
        <f>SUM(P$8:$P331)</f>
        <v>780000</v>
      </c>
      <c r="R331" s="82" t="str">
        <f t="shared" si="82"/>
        <v/>
      </c>
      <c r="S331" s="82" t="str">
        <f t="shared" si="83"/>
        <v/>
      </c>
      <c r="T331" s="82" t="str">
        <f t="shared" si="74"/>
        <v/>
      </c>
      <c r="U331" s="83" t="str">
        <f t="shared" si="84"/>
        <v/>
      </c>
      <c r="V331" s="82" t="str">
        <f t="shared" si="75"/>
        <v/>
      </c>
      <c r="W331" s="79" t="e">
        <f t="shared" si="76"/>
        <v>#VALUE!</v>
      </c>
      <c r="X331" s="78" t="e">
        <f>SUM($W$8:W331)</f>
        <v>#VALUE!</v>
      </c>
    </row>
    <row r="332" spans="7:24">
      <c r="G332" s="72" t="str">
        <f t="shared" si="71"/>
        <v/>
      </c>
      <c r="H332" s="73">
        <v>325</v>
      </c>
      <c r="I332" s="80" t="str">
        <f t="shared" si="77"/>
        <v/>
      </c>
      <c r="J332" s="81" t="str">
        <f t="shared" si="78"/>
        <v/>
      </c>
      <c r="K332" s="81" t="str">
        <f t="shared" si="79"/>
        <v/>
      </c>
      <c r="L332" s="81" t="str">
        <f t="shared" si="80"/>
        <v/>
      </c>
      <c r="M332" s="84"/>
      <c r="N332" s="82" t="str">
        <f t="shared" si="72"/>
        <v/>
      </c>
      <c r="O332" s="82" t="str">
        <f t="shared" si="73"/>
        <v/>
      </c>
      <c r="P332" s="82" t="str">
        <f t="shared" si="81"/>
        <v/>
      </c>
      <c r="Q332" s="78">
        <f>SUM(P$8:$P332)</f>
        <v>780000</v>
      </c>
      <c r="R332" s="82" t="str">
        <f t="shared" si="82"/>
        <v/>
      </c>
      <c r="S332" s="82" t="str">
        <f t="shared" si="83"/>
        <v/>
      </c>
      <c r="T332" s="82" t="str">
        <f t="shared" si="74"/>
        <v/>
      </c>
      <c r="U332" s="83" t="str">
        <f t="shared" si="84"/>
        <v/>
      </c>
      <c r="V332" s="82" t="str">
        <f t="shared" si="75"/>
        <v/>
      </c>
      <c r="W332" s="79" t="e">
        <f t="shared" si="76"/>
        <v>#VALUE!</v>
      </c>
      <c r="X332" s="78" t="e">
        <f>SUM($W$8:W332)</f>
        <v>#VALUE!</v>
      </c>
    </row>
    <row r="333" spans="7:24">
      <c r="G333" s="72" t="str">
        <f t="shared" si="71"/>
        <v/>
      </c>
      <c r="H333" s="73">
        <v>326</v>
      </c>
      <c r="I333" s="80" t="str">
        <f t="shared" si="77"/>
        <v/>
      </c>
      <c r="J333" s="81" t="str">
        <f t="shared" si="78"/>
        <v/>
      </c>
      <c r="K333" s="81" t="str">
        <f t="shared" si="79"/>
        <v/>
      </c>
      <c r="L333" s="81" t="str">
        <f t="shared" si="80"/>
        <v/>
      </c>
      <c r="M333" s="84"/>
      <c r="N333" s="82" t="str">
        <f t="shared" si="72"/>
        <v/>
      </c>
      <c r="O333" s="82" t="str">
        <f t="shared" si="73"/>
        <v/>
      </c>
      <c r="P333" s="82" t="str">
        <f t="shared" si="81"/>
        <v/>
      </c>
      <c r="Q333" s="78">
        <f>SUM(P$8:$P333)</f>
        <v>780000</v>
      </c>
      <c r="R333" s="82" t="str">
        <f t="shared" si="82"/>
        <v/>
      </c>
      <c r="S333" s="82" t="str">
        <f t="shared" si="83"/>
        <v/>
      </c>
      <c r="T333" s="82" t="str">
        <f t="shared" si="74"/>
        <v/>
      </c>
      <c r="U333" s="83" t="str">
        <f t="shared" si="84"/>
        <v/>
      </c>
      <c r="V333" s="82" t="str">
        <f t="shared" si="75"/>
        <v/>
      </c>
      <c r="W333" s="79" t="e">
        <f t="shared" si="76"/>
        <v>#VALUE!</v>
      </c>
      <c r="X333" s="78" t="e">
        <f>SUM($W$8:W333)</f>
        <v>#VALUE!</v>
      </c>
    </row>
    <row r="334" spans="7:24">
      <c r="G334" s="72" t="str">
        <f t="shared" si="71"/>
        <v/>
      </c>
      <c r="H334" s="73">
        <v>327</v>
      </c>
      <c r="I334" s="80" t="str">
        <f t="shared" si="77"/>
        <v/>
      </c>
      <c r="J334" s="81" t="str">
        <f t="shared" si="78"/>
        <v/>
      </c>
      <c r="K334" s="81" t="str">
        <f t="shared" si="79"/>
        <v/>
      </c>
      <c r="L334" s="81" t="str">
        <f t="shared" si="80"/>
        <v/>
      </c>
      <c r="M334" s="84"/>
      <c r="N334" s="82" t="str">
        <f t="shared" si="72"/>
        <v/>
      </c>
      <c r="O334" s="82" t="str">
        <f t="shared" si="73"/>
        <v/>
      </c>
      <c r="P334" s="82" t="str">
        <f t="shared" si="81"/>
        <v/>
      </c>
      <c r="Q334" s="78">
        <f>SUM(P$8:$P334)</f>
        <v>780000</v>
      </c>
      <c r="R334" s="82" t="str">
        <f t="shared" si="82"/>
        <v/>
      </c>
      <c r="S334" s="82" t="str">
        <f t="shared" si="83"/>
        <v/>
      </c>
      <c r="T334" s="82" t="str">
        <f t="shared" si="74"/>
        <v/>
      </c>
      <c r="U334" s="83" t="str">
        <f t="shared" si="84"/>
        <v/>
      </c>
      <c r="V334" s="82" t="str">
        <f t="shared" si="75"/>
        <v/>
      </c>
      <c r="W334" s="79" t="e">
        <f t="shared" si="76"/>
        <v>#VALUE!</v>
      </c>
      <c r="X334" s="78" t="e">
        <f>SUM($W$8:W334)</f>
        <v>#VALUE!</v>
      </c>
    </row>
    <row r="335" spans="7:24">
      <c r="G335" s="72" t="str">
        <f t="shared" si="71"/>
        <v/>
      </c>
      <c r="H335" s="73">
        <v>328</v>
      </c>
      <c r="I335" s="80" t="str">
        <f t="shared" si="77"/>
        <v/>
      </c>
      <c r="J335" s="81" t="str">
        <f t="shared" si="78"/>
        <v/>
      </c>
      <c r="K335" s="81" t="str">
        <f t="shared" si="79"/>
        <v/>
      </c>
      <c r="L335" s="81" t="str">
        <f t="shared" si="80"/>
        <v/>
      </c>
      <c r="M335" s="84"/>
      <c r="N335" s="82" t="str">
        <f t="shared" si="72"/>
        <v/>
      </c>
      <c r="O335" s="82" t="str">
        <f t="shared" si="73"/>
        <v/>
      </c>
      <c r="P335" s="82" t="str">
        <f t="shared" si="81"/>
        <v/>
      </c>
      <c r="Q335" s="78">
        <f>SUM(P$8:$P335)</f>
        <v>780000</v>
      </c>
      <c r="R335" s="82" t="str">
        <f t="shared" si="82"/>
        <v/>
      </c>
      <c r="S335" s="82" t="str">
        <f t="shared" si="83"/>
        <v/>
      </c>
      <c r="T335" s="82" t="str">
        <f t="shared" si="74"/>
        <v/>
      </c>
      <c r="U335" s="83" t="str">
        <f t="shared" si="84"/>
        <v/>
      </c>
      <c r="V335" s="82" t="str">
        <f t="shared" si="75"/>
        <v/>
      </c>
      <c r="W335" s="79" t="e">
        <f t="shared" si="76"/>
        <v>#VALUE!</v>
      </c>
      <c r="X335" s="78" t="e">
        <f>SUM($W$8:W335)</f>
        <v>#VALUE!</v>
      </c>
    </row>
    <row r="336" spans="7:24">
      <c r="G336" s="72" t="str">
        <f t="shared" si="71"/>
        <v/>
      </c>
      <c r="H336" s="73">
        <v>329</v>
      </c>
      <c r="I336" s="80" t="str">
        <f t="shared" si="77"/>
        <v/>
      </c>
      <c r="J336" s="81" t="str">
        <f t="shared" si="78"/>
        <v/>
      </c>
      <c r="K336" s="81" t="str">
        <f t="shared" si="79"/>
        <v/>
      </c>
      <c r="L336" s="81" t="str">
        <f t="shared" si="80"/>
        <v/>
      </c>
      <c r="M336" s="84"/>
      <c r="N336" s="82" t="str">
        <f t="shared" si="72"/>
        <v/>
      </c>
      <c r="O336" s="82" t="str">
        <f t="shared" si="73"/>
        <v/>
      </c>
      <c r="P336" s="82" t="str">
        <f t="shared" si="81"/>
        <v/>
      </c>
      <c r="Q336" s="78">
        <f>SUM(P$8:$P336)</f>
        <v>780000</v>
      </c>
      <c r="R336" s="82" t="str">
        <f t="shared" si="82"/>
        <v/>
      </c>
      <c r="S336" s="82" t="str">
        <f t="shared" si="83"/>
        <v/>
      </c>
      <c r="T336" s="82" t="str">
        <f t="shared" si="74"/>
        <v/>
      </c>
      <c r="U336" s="83" t="str">
        <f t="shared" si="84"/>
        <v/>
      </c>
      <c r="V336" s="82" t="str">
        <f t="shared" si="75"/>
        <v/>
      </c>
      <c r="W336" s="79" t="e">
        <f t="shared" si="76"/>
        <v>#VALUE!</v>
      </c>
      <c r="X336" s="78" t="e">
        <f>SUM($W$8:W336)</f>
        <v>#VALUE!</v>
      </c>
    </row>
    <row r="337" spans="7:24">
      <c r="G337" s="72" t="str">
        <f t="shared" si="71"/>
        <v/>
      </c>
      <c r="H337" s="73">
        <v>330</v>
      </c>
      <c r="I337" s="80" t="str">
        <f t="shared" si="77"/>
        <v/>
      </c>
      <c r="J337" s="81" t="str">
        <f t="shared" si="78"/>
        <v/>
      </c>
      <c r="K337" s="81" t="str">
        <f t="shared" si="79"/>
        <v/>
      </c>
      <c r="L337" s="81" t="str">
        <f t="shared" si="80"/>
        <v/>
      </c>
      <c r="M337" s="84"/>
      <c r="N337" s="82" t="str">
        <f t="shared" si="72"/>
        <v/>
      </c>
      <c r="O337" s="82" t="str">
        <f t="shared" si="73"/>
        <v/>
      </c>
      <c r="P337" s="82" t="str">
        <f t="shared" si="81"/>
        <v/>
      </c>
      <c r="Q337" s="78">
        <f>SUM(P$8:$P337)</f>
        <v>780000</v>
      </c>
      <c r="R337" s="82" t="str">
        <f t="shared" si="82"/>
        <v/>
      </c>
      <c r="S337" s="82" t="str">
        <f t="shared" si="83"/>
        <v/>
      </c>
      <c r="T337" s="82" t="str">
        <f t="shared" si="74"/>
        <v/>
      </c>
      <c r="U337" s="83" t="str">
        <f t="shared" si="84"/>
        <v/>
      </c>
      <c r="V337" s="82" t="str">
        <f t="shared" si="75"/>
        <v/>
      </c>
      <c r="W337" s="79" t="e">
        <f t="shared" si="76"/>
        <v>#VALUE!</v>
      </c>
      <c r="X337" s="78" t="e">
        <f>SUM($W$8:W337)</f>
        <v>#VALUE!</v>
      </c>
    </row>
    <row r="338" spans="7:24">
      <c r="G338" s="72" t="str">
        <f t="shared" si="71"/>
        <v/>
      </c>
      <c r="H338" s="73">
        <v>331</v>
      </c>
      <c r="I338" s="80" t="str">
        <f t="shared" si="77"/>
        <v/>
      </c>
      <c r="J338" s="81" t="str">
        <f t="shared" si="78"/>
        <v/>
      </c>
      <c r="K338" s="81" t="str">
        <f t="shared" si="79"/>
        <v/>
      </c>
      <c r="L338" s="81" t="str">
        <f t="shared" si="80"/>
        <v/>
      </c>
      <c r="M338" s="84"/>
      <c r="N338" s="82" t="str">
        <f t="shared" si="72"/>
        <v/>
      </c>
      <c r="O338" s="82" t="str">
        <f t="shared" si="73"/>
        <v/>
      </c>
      <c r="P338" s="82" t="str">
        <f t="shared" si="81"/>
        <v/>
      </c>
      <c r="Q338" s="78">
        <f>SUM(P$8:$P338)</f>
        <v>780000</v>
      </c>
      <c r="R338" s="82" t="str">
        <f t="shared" si="82"/>
        <v/>
      </c>
      <c r="S338" s="82" t="str">
        <f t="shared" si="83"/>
        <v/>
      </c>
      <c r="T338" s="82" t="str">
        <f t="shared" si="74"/>
        <v/>
      </c>
      <c r="U338" s="83" t="str">
        <f t="shared" si="84"/>
        <v/>
      </c>
      <c r="V338" s="82" t="str">
        <f t="shared" si="75"/>
        <v/>
      </c>
      <c r="W338" s="79" t="e">
        <f t="shared" si="76"/>
        <v>#VALUE!</v>
      </c>
      <c r="X338" s="78" t="e">
        <f>SUM($W$8:W338)</f>
        <v>#VALUE!</v>
      </c>
    </row>
    <row r="339" spans="7:24">
      <c r="G339" s="72" t="str">
        <f t="shared" si="71"/>
        <v/>
      </c>
      <c r="H339" s="73">
        <v>332</v>
      </c>
      <c r="I339" s="80" t="str">
        <f t="shared" si="77"/>
        <v/>
      </c>
      <c r="J339" s="81" t="str">
        <f t="shared" si="78"/>
        <v/>
      </c>
      <c r="K339" s="81" t="str">
        <f t="shared" si="79"/>
        <v/>
      </c>
      <c r="L339" s="81" t="str">
        <f t="shared" si="80"/>
        <v/>
      </c>
      <c r="M339" s="84"/>
      <c r="N339" s="82" t="str">
        <f t="shared" si="72"/>
        <v/>
      </c>
      <c r="O339" s="82" t="str">
        <f t="shared" si="73"/>
        <v/>
      </c>
      <c r="P339" s="82" t="str">
        <f t="shared" si="81"/>
        <v/>
      </c>
      <c r="Q339" s="78">
        <f>SUM(P$8:$P339)</f>
        <v>780000</v>
      </c>
      <c r="R339" s="82" t="str">
        <f t="shared" si="82"/>
        <v/>
      </c>
      <c r="S339" s="82" t="str">
        <f t="shared" si="83"/>
        <v/>
      </c>
      <c r="T339" s="82" t="str">
        <f t="shared" si="74"/>
        <v/>
      </c>
      <c r="U339" s="83" t="str">
        <f t="shared" si="84"/>
        <v/>
      </c>
      <c r="V339" s="82" t="str">
        <f t="shared" si="75"/>
        <v/>
      </c>
      <c r="W339" s="79" t="e">
        <f t="shared" si="76"/>
        <v>#VALUE!</v>
      </c>
      <c r="X339" s="78" t="e">
        <f>SUM($W$8:W339)</f>
        <v>#VALUE!</v>
      </c>
    </row>
    <row r="340" spans="7:24">
      <c r="G340" s="72" t="str">
        <f t="shared" si="71"/>
        <v/>
      </c>
      <c r="H340" s="73">
        <v>333</v>
      </c>
      <c r="I340" s="80" t="str">
        <f t="shared" si="77"/>
        <v/>
      </c>
      <c r="J340" s="81" t="str">
        <f t="shared" si="78"/>
        <v/>
      </c>
      <c r="K340" s="81" t="str">
        <f t="shared" si="79"/>
        <v/>
      </c>
      <c r="L340" s="81" t="str">
        <f t="shared" si="80"/>
        <v/>
      </c>
      <c r="M340" s="84"/>
      <c r="N340" s="82" t="str">
        <f t="shared" si="72"/>
        <v/>
      </c>
      <c r="O340" s="82" t="str">
        <f t="shared" si="73"/>
        <v/>
      </c>
      <c r="P340" s="82" t="str">
        <f t="shared" si="81"/>
        <v/>
      </c>
      <c r="Q340" s="78">
        <f>SUM(P$8:$P340)</f>
        <v>780000</v>
      </c>
      <c r="R340" s="82" t="str">
        <f t="shared" si="82"/>
        <v/>
      </c>
      <c r="S340" s="82" t="str">
        <f t="shared" si="83"/>
        <v/>
      </c>
      <c r="T340" s="82" t="str">
        <f t="shared" si="74"/>
        <v/>
      </c>
      <c r="U340" s="83" t="str">
        <f t="shared" si="84"/>
        <v/>
      </c>
      <c r="V340" s="82" t="str">
        <f t="shared" si="75"/>
        <v/>
      </c>
      <c r="W340" s="79" t="e">
        <f t="shared" si="76"/>
        <v>#VALUE!</v>
      </c>
      <c r="X340" s="78" t="e">
        <f>SUM($W$8:W340)</f>
        <v>#VALUE!</v>
      </c>
    </row>
    <row r="341" spans="7:24">
      <c r="G341" s="72" t="str">
        <f t="shared" si="71"/>
        <v/>
      </c>
      <c r="H341" s="73">
        <v>334</v>
      </c>
      <c r="I341" s="80" t="str">
        <f t="shared" si="77"/>
        <v/>
      </c>
      <c r="J341" s="81" t="str">
        <f t="shared" si="78"/>
        <v/>
      </c>
      <c r="K341" s="81" t="str">
        <f t="shared" si="79"/>
        <v/>
      </c>
      <c r="L341" s="81" t="str">
        <f t="shared" si="80"/>
        <v/>
      </c>
      <c r="M341" s="84"/>
      <c r="N341" s="82" t="str">
        <f t="shared" si="72"/>
        <v/>
      </c>
      <c r="O341" s="82" t="str">
        <f t="shared" si="73"/>
        <v/>
      </c>
      <c r="P341" s="82" t="str">
        <f t="shared" si="81"/>
        <v/>
      </c>
      <c r="Q341" s="78">
        <f>SUM(P$8:$P341)</f>
        <v>780000</v>
      </c>
      <c r="R341" s="82" t="str">
        <f t="shared" si="82"/>
        <v/>
      </c>
      <c r="S341" s="82" t="str">
        <f t="shared" si="83"/>
        <v/>
      </c>
      <c r="T341" s="82" t="str">
        <f t="shared" si="74"/>
        <v/>
      </c>
      <c r="U341" s="83" t="str">
        <f t="shared" si="84"/>
        <v/>
      </c>
      <c r="V341" s="82" t="str">
        <f t="shared" si="75"/>
        <v/>
      </c>
      <c r="W341" s="79" t="e">
        <f t="shared" si="76"/>
        <v>#VALUE!</v>
      </c>
      <c r="X341" s="78" t="e">
        <f>SUM($W$8:W341)</f>
        <v>#VALUE!</v>
      </c>
    </row>
    <row r="342" spans="7:24">
      <c r="G342" s="72" t="str">
        <f t="shared" si="71"/>
        <v/>
      </c>
      <c r="H342" s="73">
        <v>335</v>
      </c>
      <c r="I342" s="80" t="str">
        <f t="shared" si="77"/>
        <v/>
      </c>
      <c r="J342" s="81" t="str">
        <f t="shared" si="78"/>
        <v/>
      </c>
      <c r="K342" s="81" t="str">
        <f t="shared" si="79"/>
        <v/>
      </c>
      <c r="L342" s="81" t="str">
        <f t="shared" si="80"/>
        <v/>
      </c>
      <c r="M342" s="84"/>
      <c r="N342" s="82" t="str">
        <f t="shared" si="72"/>
        <v/>
      </c>
      <c r="O342" s="82" t="str">
        <f t="shared" si="73"/>
        <v/>
      </c>
      <c r="P342" s="82" t="str">
        <f t="shared" si="81"/>
        <v/>
      </c>
      <c r="Q342" s="78">
        <f>SUM(P$8:$P342)</f>
        <v>780000</v>
      </c>
      <c r="R342" s="82" t="str">
        <f t="shared" si="82"/>
        <v/>
      </c>
      <c r="S342" s="82" t="str">
        <f t="shared" si="83"/>
        <v/>
      </c>
      <c r="T342" s="82" t="str">
        <f t="shared" si="74"/>
        <v/>
      </c>
      <c r="U342" s="83" t="str">
        <f t="shared" si="84"/>
        <v/>
      </c>
      <c r="V342" s="82" t="str">
        <f t="shared" si="75"/>
        <v/>
      </c>
      <c r="W342" s="79" t="e">
        <f t="shared" si="76"/>
        <v>#VALUE!</v>
      </c>
      <c r="X342" s="78" t="e">
        <f>SUM($W$8:W342)</f>
        <v>#VALUE!</v>
      </c>
    </row>
    <row r="343" spans="7:24">
      <c r="G343" s="72" t="str">
        <f t="shared" si="71"/>
        <v/>
      </c>
      <c r="H343" s="73">
        <v>336</v>
      </c>
      <c r="I343" s="80" t="str">
        <f t="shared" si="77"/>
        <v/>
      </c>
      <c r="J343" s="81" t="str">
        <f t="shared" si="78"/>
        <v/>
      </c>
      <c r="K343" s="81" t="str">
        <f t="shared" si="79"/>
        <v/>
      </c>
      <c r="L343" s="81" t="str">
        <f t="shared" si="80"/>
        <v/>
      </c>
      <c r="M343" s="84"/>
      <c r="N343" s="82" t="str">
        <f t="shared" si="72"/>
        <v/>
      </c>
      <c r="O343" s="82" t="str">
        <f t="shared" si="73"/>
        <v/>
      </c>
      <c r="P343" s="82" t="str">
        <f t="shared" si="81"/>
        <v/>
      </c>
      <c r="Q343" s="78">
        <f>SUM(P$8:$P343)</f>
        <v>780000</v>
      </c>
      <c r="R343" s="82" t="str">
        <f t="shared" si="82"/>
        <v/>
      </c>
      <c r="S343" s="82" t="str">
        <f t="shared" si="83"/>
        <v/>
      </c>
      <c r="T343" s="82" t="str">
        <f t="shared" si="74"/>
        <v/>
      </c>
      <c r="U343" s="83" t="str">
        <f t="shared" si="84"/>
        <v/>
      </c>
      <c r="V343" s="82" t="str">
        <f t="shared" si="75"/>
        <v/>
      </c>
      <c r="W343" s="79" t="e">
        <f t="shared" si="76"/>
        <v>#VALUE!</v>
      </c>
      <c r="X343" s="78" t="e">
        <f>SUM($W$8:W343)</f>
        <v>#VALUE!</v>
      </c>
    </row>
    <row r="344" spans="7:24">
      <c r="G344" s="72" t="str">
        <f t="shared" si="71"/>
        <v/>
      </c>
      <c r="H344" s="73">
        <v>337</v>
      </c>
      <c r="I344" s="80" t="str">
        <f t="shared" si="77"/>
        <v/>
      </c>
      <c r="J344" s="81" t="str">
        <f t="shared" si="78"/>
        <v/>
      </c>
      <c r="K344" s="81" t="str">
        <f t="shared" si="79"/>
        <v/>
      </c>
      <c r="L344" s="81" t="str">
        <f t="shared" si="80"/>
        <v/>
      </c>
      <c r="M344" s="84"/>
      <c r="N344" s="82" t="str">
        <f t="shared" si="72"/>
        <v/>
      </c>
      <c r="O344" s="82" t="str">
        <f t="shared" si="73"/>
        <v/>
      </c>
      <c r="P344" s="82" t="str">
        <f t="shared" si="81"/>
        <v/>
      </c>
      <c r="Q344" s="78">
        <f>SUM(P$8:$P344)</f>
        <v>780000</v>
      </c>
      <c r="R344" s="82" t="str">
        <f t="shared" si="82"/>
        <v/>
      </c>
      <c r="S344" s="82" t="str">
        <f t="shared" si="83"/>
        <v/>
      </c>
      <c r="T344" s="82" t="str">
        <f t="shared" si="74"/>
        <v/>
      </c>
      <c r="U344" s="83" t="str">
        <f t="shared" si="84"/>
        <v/>
      </c>
      <c r="V344" s="82" t="str">
        <f t="shared" si="75"/>
        <v/>
      </c>
      <c r="W344" s="79" t="e">
        <f t="shared" si="76"/>
        <v>#VALUE!</v>
      </c>
      <c r="X344" s="78" t="e">
        <f>SUM($W$8:W344)</f>
        <v>#VALUE!</v>
      </c>
    </row>
    <row r="345" spans="7:24">
      <c r="G345" s="72" t="str">
        <f t="shared" si="71"/>
        <v/>
      </c>
      <c r="H345" s="73">
        <v>338</v>
      </c>
      <c r="I345" s="80" t="str">
        <f t="shared" si="77"/>
        <v/>
      </c>
      <c r="J345" s="81" t="str">
        <f t="shared" si="78"/>
        <v/>
      </c>
      <c r="K345" s="81" t="str">
        <f t="shared" si="79"/>
        <v/>
      </c>
      <c r="L345" s="81" t="str">
        <f t="shared" si="80"/>
        <v/>
      </c>
      <c r="M345" s="84"/>
      <c r="N345" s="82" t="str">
        <f t="shared" si="72"/>
        <v/>
      </c>
      <c r="O345" s="82" t="str">
        <f t="shared" si="73"/>
        <v/>
      </c>
      <c r="P345" s="82" t="str">
        <f t="shared" si="81"/>
        <v/>
      </c>
      <c r="Q345" s="78">
        <f>SUM(P$8:$P345)</f>
        <v>780000</v>
      </c>
      <c r="R345" s="82" t="str">
        <f t="shared" si="82"/>
        <v/>
      </c>
      <c r="S345" s="82" t="str">
        <f t="shared" si="83"/>
        <v/>
      </c>
      <c r="T345" s="82" t="str">
        <f t="shared" si="74"/>
        <v/>
      </c>
      <c r="U345" s="83" t="str">
        <f t="shared" si="84"/>
        <v/>
      </c>
      <c r="V345" s="82" t="str">
        <f t="shared" si="75"/>
        <v/>
      </c>
      <c r="W345" s="79" t="e">
        <f t="shared" si="76"/>
        <v>#VALUE!</v>
      </c>
      <c r="X345" s="78" t="e">
        <f>SUM($W$8:W345)</f>
        <v>#VALUE!</v>
      </c>
    </row>
    <row r="346" spans="7:24">
      <c r="G346" s="72" t="str">
        <f t="shared" si="71"/>
        <v/>
      </c>
      <c r="H346" s="73">
        <v>339</v>
      </c>
      <c r="I346" s="80" t="str">
        <f t="shared" si="77"/>
        <v/>
      </c>
      <c r="J346" s="81" t="str">
        <f t="shared" si="78"/>
        <v/>
      </c>
      <c r="K346" s="81" t="str">
        <f t="shared" si="79"/>
        <v/>
      </c>
      <c r="L346" s="81" t="str">
        <f t="shared" si="80"/>
        <v/>
      </c>
      <c r="M346" s="84"/>
      <c r="N346" s="82" t="str">
        <f t="shared" si="72"/>
        <v/>
      </c>
      <c r="O346" s="82" t="str">
        <f t="shared" si="73"/>
        <v/>
      </c>
      <c r="P346" s="82" t="str">
        <f t="shared" si="81"/>
        <v/>
      </c>
      <c r="Q346" s="78">
        <f>SUM(P$8:$P346)</f>
        <v>780000</v>
      </c>
      <c r="R346" s="82" t="str">
        <f t="shared" si="82"/>
        <v/>
      </c>
      <c r="S346" s="82" t="str">
        <f t="shared" si="83"/>
        <v/>
      </c>
      <c r="T346" s="82" t="str">
        <f t="shared" si="74"/>
        <v/>
      </c>
      <c r="U346" s="83" t="str">
        <f t="shared" si="84"/>
        <v/>
      </c>
      <c r="V346" s="82" t="str">
        <f t="shared" si="75"/>
        <v/>
      </c>
      <c r="W346" s="85" t="str">
        <f t="shared" ref="W346:W367" si="85">IF(G345 = "", "",S346+T346+V346)</f>
        <v/>
      </c>
      <c r="X346" s="78" t="e">
        <f>SUM($W$8:W346)</f>
        <v>#VALUE!</v>
      </c>
    </row>
    <row r="347" spans="7:24">
      <c r="G347" s="72" t="str">
        <f t="shared" si="71"/>
        <v/>
      </c>
      <c r="H347" s="73">
        <v>340</v>
      </c>
      <c r="I347" s="80" t="str">
        <f t="shared" si="77"/>
        <v/>
      </c>
      <c r="J347" s="81" t="str">
        <f t="shared" si="78"/>
        <v/>
      </c>
      <c r="K347" s="81" t="str">
        <f t="shared" si="79"/>
        <v/>
      </c>
      <c r="L347" s="81" t="str">
        <f t="shared" si="80"/>
        <v/>
      </c>
      <c r="M347" s="84"/>
      <c r="N347" s="82" t="str">
        <f t="shared" si="72"/>
        <v/>
      </c>
      <c r="O347" s="82" t="str">
        <f t="shared" si="73"/>
        <v/>
      </c>
      <c r="P347" s="82" t="str">
        <f t="shared" si="81"/>
        <v/>
      </c>
      <c r="Q347" s="78">
        <f>SUM(P$8:$P347)</f>
        <v>780000</v>
      </c>
      <c r="R347" s="82" t="str">
        <f t="shared" si="82"/>
        <v/>
      </c>
      <c r="S347" s="82" t="str">
        <f t="shared" si="83"/>
        <v/>
      </c>
      <c r="T347" s="82" t="str">
        <f t="shared" si="74"/>
        <v/>
      </c>
      <c r="U347" s="83" t="str">
        <f t="shared" si="84"/>
        <v/>
      </c>
      <c r="V347" s="82" t="str">
        <f t="shared" si="75"/>
        <v/>
      </c>
      <c r="W347" s="85" t="str">
        <f t="shared" si="85"/>
        <v/>
      </c>
      <c r="X347" s="78" t="e">
        <f>SUM($W$8:W347)</f>
        <v>#VALUE!</v>
      </c>
    </row>
    <row r="348" spans="7:24">
      <c r="G348" s="72" t="str">
        <f t="shared" si="71"/>
        <v/>
      </c>
      <c r="H348" s="73">
        <v>341</v>
      </c>
      <c r="I348" s="80" t="str">
        <f t="shared" si="77"/>
        <v/>
      </c>
      <c r="J348" s="81" t="str">
        <f t="shared" si="78"/>
        <v/>
      </c>
      <c r="K348" s="81" t="str">
        <f t="shared" si="79"/>
        <v/>
      </c>
      <c r="L348" s="81" t="str">
        <f t="shared" si="80"/>
        <v/>
      </c>
      <c r="M348" s="84"/>
      <c r="N348" s="82" t="str">
        <f t="shared" si="72"/>
        <v/>
      </c>
      <c r="O348" s="82" t="str">
        <f t="shared" si="73"/>
        <v/>
      </c>
      <c r="P348" s="82" t="str">
        <f t="shared" si="81"/>
        <v/>
      </c>
      <c r="Q348" s="78">
        <f>SUM(P$8:$P348)</f>
        <v>780000</v>
      </c>
      <c r="R348" s="82" t="str">
        <f t="shared" si="82"/>
        <v/>
      </c>
      <c r="S348" s="82" t="str">
        <f t="shared" si="83"/>
        <v/>
      </c>
      <c r="T348" s="82" t="str">
        <f t="shared" si="74"/>
        <v/>
      </c>
      <c r="U348" s="83" t="str">
        <f t="shared" si="84"/>
        <v/>
      </c>
      <c r="V348" s="82" t="str">
        <f t="shared" si="75"/>
        <v/>
      </c>
      <c r="W348" s="85" t="str">
        <f t="shared" si="85"/>
        <v/>
      </c>
      <c r="X348" s="78" t="e">
        <f>SUM($W$8:W348)</f>
        <v>#VALUE!</v>
      </c>
    </row>
    <row r="349" spans="7:24">
      <c r="G349" s="72" t="str">
        <f t="shared" si="71"/>
        <v/>
      </c>
      <c r="H349" s="73">
        <v>342</v>
      </c>
      <c r="I349" s="80" t="str">
        <f t="shared" si="77"/>
        <v/>
      </c>
      <c r="J349" s="81" t="str">
        <f t="shared" si="78"/>
        <v/>
      </c>
      <c r="K349" s="81" t="str">
        <f t="shared" si="79"/>
        <v/>
      </c>
      <c r="L349" s="81" t="str">
        <f t="shared" si="80"/>
        <v/>
      </c>
      <c r="M349" s="84"/>
      <c r="N349" s="82" t="str">
        <f t="shared" si="72"/>
        <v/>
      </c>
      <c r="O349" s="82" t="str">
        <f t="shared" si="73"/>
        <v/>
      </c>
      <c r="P349" s="82" t="str">
        <f t="shared" si="81"/>
        <v/>
      </c>
      <c r="Q349" s="78">
        <f>SUM(P$8:$P349)</f>
        <v>780000</v>
      </c>
      <c r="R349" s="82" t="str">
        <f t="shared" si="82"/>
        <v/>
      </c>
      <c r="S349" s="82" t="str">
        <f t="shared" si="83"/>
        <v/>
      </c>
      <c r="T349" s="82" t="str">
        <f t="shared" si="74"/>
        <v/>
      </c>
      <c r="U349" s="83" t="str">
        <f t="shared" si="84"/>
        <v/>
      </c>
      <c r="V349" s="82" t="str">
        <f t="shared" si="75"/>
        <v/>
      </c>
      <c r="W349" s="85" t="str">
        <f t="shared" si="85"/>
        <v/>
      </c>
      <c r="X349" s="78" t="e">
        <f>SUM($W$8:W349)</f>
        <v>#VALUE!</v>
      </c>
    </row>
    <row r="350" spans="7:24">
      <c r="G350" s="72" t="str">
        <f t="shared" si="71"/>
        <v/>
      </c>
      <c r="H350" s="73">
        <v>343</v>
      </c>
      <c r="I350" s="80" t="str">
        <f t="shared" si="77"/>
        <v/>
      </c>
      <c r="J350" s="81" t="str">
        <f t="shared" si="78"/>
        <v/>
      </c>
      <c r="K350" s="81" t="str">
        <f t="shared" si="79"/>
        <v/>
      </c>
      <c r="L350" s="81" t="str">
        <f t="shared" si="80"/>
        <v/>
      </c>
      <c r="M350" s="84"/>
      <c r="N350" s="82" t="str">
        <f t="shared" si="72"/>
        <v/>
      </c>
      <c r="O350" s="82" t="str">
        <f t="shared" si="73"/>
        <v/>
      </c>
      <c r="P350" s="82" t="str">
        <f>IF(G349 = "", "",N350-O350)</f>
        <v/>
      </c>
      <c r="Q350" s="78">
        <f>SUM(P$8:$P350)</f>
        <v>780000</v>
      </c>
      <c r="R350" s="82" t="str">
        <f t="shared" si="82"/>
        <v/>
      </c>
      <c r="S350" s="82" t="str">
        <f t="shared" si="83"/>
        <v/>
      </c>
      <c r="T350" s="82" t="str">
        <f t="shared" si="74"/>
        <v/>
      </c>
      <c r="U350" s="83" t="str">
        <f t="shared" si="84"/>
        <v/>
      </c>
      <c r="V350" s="82" t="str">
        <f t="shared" si="75"/>
        <v/>
      </c>
      <c r="W350" s="85" t="str">
        <f t="shared" si="85"/>
        <v/>
      </c>
      <c r="X350" s="78" t="e">
        <f>SUM($W$8:W350)</f>
        <v>#VALUE!</v>
      </c>
    </row>
    <row r="351" spans="7:24">
      <c r="G351" s="72" t="str">
        <f t="shared" si="71"/>
        <v/>
      </c>
      <c r="H351" s="73">
        <v>344</v>
      </c>
      <c r="I351" s="80" t="str">
        <f t="shared" si="77"/>
        <v/>
      </c>
      <c r="J351" s="81" t="str">
        <f t="shared" si="78"/>
        <v/>
      </c>
      <c r="K351" s="81" t="str">
        <f t="shared" si="79"/>
        <v/>
      </c>
      <c r="L351" s="81" t="str">
        <f t="shared" si="80"/>
        <v/>
      </c>
      <c r="M351" s="84"/>
      <c r="N351" s="82" t="str">
        <f t="shared" si="72"/>
        <v/>
      </c>
      <c r="O351" s="82" t="str">
        <f t="shared" si="73"/>
        <v/>
      </c>
      <c r="P351" s="82" t="str">
        <f t="shared" si="81"/>
        <v/>
      </c>
      <c r="Q351" s="78">
        <f>SUM(P$8:$P351)</f>
        <v>780000</v>
      </c>
      <c r="R351" s="82" t="str">
        <f t="shared" si="82"/>
        <v/>
      </c>
      <c r="S351" s="82" t="str">
        <f t="shared" si="83"/>
        <v/>
      </c>
      <c r="T351" s="82" t="str">
        <f t="shared" si="74"/>
        <v/>
      </c>
      <c r="U351" s="83" t="str">
        <f t="shared" si="84"/>
        <v/>
      </c>
      <c r="V351" s="82" t="str">
        <f t="shared" si="75"/>
        <v/>
      </c>
      <c r="W351" s="85" t="str">
        <f t="shared" si="85"/>
        <v/>
      </c>
      <c r="X351" s="78" t="e">
        <f>SUM($W$8:W351)</f>
        <v>#VALUE!</v>
      </c>
    </row>
    <row r="352" spans="7:24">
      <c r="G352" s="72" t="str">
        <f t="shared" si="71"/>
        <v/>
      </c>
      <c r="H352" s="73">
        <v>345</v>
      </c>
      <c r="I352" s="80" t="str">
        <f t="shared" si="77"/>
        <v/>
      </c>
      <c r="J352" s="81" t="str">
        <f t="shared" si="78"/>
        <v/>
      </c>
      <c r="K352" s="81" t="str">
        <f t="shared" si="79"/>
        <v/>
      </c>
      <c r="L352" s="81" t="str">
        <f t="shared" si="80"/>
        <v/>
      </c>
      <c r="M352" s="84"/>
      <c r="N352" s="82" t="str">
        <f t="shared" si="72"/>
        <v/>
      </c>
      <c r="O352" s="82" t="str">
        <f t="shared" si="73"/>
        <v/>
      </c>
      <c r="P352" s="82" t="str">
        <f t="shared" si="81"/>
        <v/>
      </c>
      <c r="Q352" s="78">
        <f>SUM(P$8:$P352)</f>
        <v>780000</v>
      </c>
      <c r="R352" s="82" t="str">
        <f t="shared" si="82"/>
        <v/>
      </c>
      <c r="S352" s="82" t="str">
        <f t="shared" si="83"/>
        <v/>
      </c>
      <c r="T352" s="82" t="str">
        <f t="shared" si="74"/>
        <v/>
      </c>
      <c r="U352" s="83" t="str">
        <f t="shared" si="84"/>
        <v/>
      </c>
      <c r="V352" s="82" t="str">
        <f t="shared" si="75"/>
        <v/>
      </c>
      <c r="W352" s="85" t="str">
        <f t="shared" si="85"/>
        <v/>
      </c>
      <c r="X352" s="78" t="e">
        <f>SUM($W$8:W352)</f>
        <v>#VALUE!</v>
      </c>
    </row>
    <row r="353" spans="7:27">
      <c r="G353" s="72" t="str">
        <f t="shared" si="71"/>
        <v/>
      </c>
      <c r="H353" s="73">
        <v>346</v>
      </c>
      <c r="I353" s="80" t="str">
        <f t="shared" si="77"/>
        <v/>
      </c>
      <c r="J353" s="81" t="str">
        <f t="shared" si="78"/>
        <v/>
      </c>
      <c r="K353" s="81" t="str">
        <f t="shared" si="79"/>
        <v/>
      </c>
      <c r="L353" s="81" t="str">
        <f t="shared" si="80"/>
        <v/>
      </c>
      <c r="M353" s="84"/>
      <c r="N353" s="82" t="str">
        <f t="shared" si="72"/>
        <v/>
      </c>
      <c r="O353" s="82" t="str">
        <f t="shared" si="73"/>
        <v/>
      </c>
      <c r="P353" s="82" t="str">
        <f t="shared" si="81"/>
        <v/>
      </c>
      <c r="Q353" s="78">
        <f>SUM(P$8:$P353)</f>
        <v>780000</v>
      </c>
      <c r="R353" s="82" t="str">
        <f t="shared" si="82"/>
        <v/>
      </c>
      <c r="S353" s="82" t="str">
        <f t="shared" si="83"/>
        <v/>
      </c>
      <c r="T353" s="82" t="str">
        <f t="shared" si="74"/>
        <v/>
      </c>
      <c r="U353" s="83" t="str">
        <f t="shared" si="84"/>
        <v/>
      </c>
      <c r="V353" s="82" t="str">
        <f t="shared" si="75"/>
        <v/>
      </c>
      <c r="W353" s="85" t="str">
        <f t="shared" si="85"/>
        <v/>
      </c>
      <c r="X353" s="78" t="e">
        <f>SUM($W$8:W353)</f>
        <v>#VALUE!</v>
      </c>
    </row>
    <row r="354" spans="7:27">
      <c r="G354" s="72" t="str">
        <f t="shared" si="71"/>
        <v/>
      </c>
      <c r="H354" s="73">
        <v>347</v>
      </c>
      <c r="I354" s="80" t="str">
        <f t="shared" si="77"/>
        <v/>
      </c>
      <c r="J354" s="81" t="str">
        <f t="shared" si="78"/>
        <v/>
      </c>
      <c r="K354" s="81" t="str">
        <f t="shared" si="79"/>
        <v/>
      </c>
      <c r="L354" s="81" t="str">
        <f t="shared" si="80"/>
        <v/>
      </c>
      <c r="M354" s="84"/>
      <c r="N354" s="82" t="str">
        <f t="shared" si="72"/>
        <v/>
      </c>
      <c r="O354" s="82" t="str">
        <f t="shared" si="73"/>
        <v/>
      </c>
      <c r="P354" s="82" t="str">
        <f t="shared" si="81"/>
        <v/>
      </c>
      <c r="Q354" s="78">
        <f>SUM(P$8:$P354)</f>
        <v>780000</v>
      </c>
      <c r="R354" s="82" t="str">
        <f t="shared" si="82"/>
        <v/>
      </c>
      <c r="S354" s="82" t="str">
        <f t="shared" si="83"/>
        <v/>
      </c>
      <c r="T354" s="82" t="str">
        <f t="shared" si="74"/>
        <v/>
      </c>
      <c r="U354" s="83" t="str">
        <f t="shared" si="84"/>
        <v/>
      </c>
      <c r="V354" s="82" t="str">
        <f t="shared" si="75"/>
        <v/>
      </c>
      <c r="W354" s="85" t="str">
        <f t="shared" si="85"/>
        <v/>
      </c>
      <c r="X354" s="78" t="e">
        <f>SUM($W$8:W354)</f>
        <v>#VALUE!</v>
      </c>
    </row>
    <row r="355" spans="7:27">
      <c r="G355" s="72" t="str">
        <f t="shared" si="71"/>
        <v/>
      </c>
      <c r="H355" s="73">
        <v>348</v>
      </c>
      <c r="I355" s="80" t="str">
        <f t="shared" si="77"/>
        <v/>
      </c>
      <c r="J355" s="81" t="str">
        <f t="shared" si="78"/>
        <v/>
      </c>
      <c r="K355" s="81" t="str">
        <f t="shared" si="79"/>
        <v/>
      </c>
      <c r="L355" s="81" t="str">
        <f t="shared" si="80"/>
        <v/>
      </c>
      <c r="M355" s="84"/>
      <c r="N355" s="82" t="str">
        <f t="shared" si="72"/>
        <v/>
      </c>
      <c r="O355" s="82" t="str">
        <f t="shared" si="73"/>
        <v/>
      </c>
      <c r="P355" s="82" t="str">
        <f t="shared" si="81"/>
        <v/>
      </c>
      <c r="Q355" s="78">
        <f>SUM(P$8:$P355)</f>
        <v>780000</v>
      </c>
      <c r="R355" s="82" t="str">
        <f t="shared" si="82"/>
        <v/>
      </c>
      <c r="S355" s="82" t="str">
        <f t="shared" si="83"/>
        <v/>
      </c>
      <c r="T355" s="82" t="str">
        <f t="shared" si="74"/>
        <v/>
      </c>
      <c r="U355" s="83" t="str">
        <f t="shared" si="84"/>
        <v/>
      </c>
      <c r="V355" s="82" t="str">
        <f t="shared" si="75"/>
        <v/>
      </c>
      <c r="W355" s="85" t="str">
        <f t="shared" si="85"/>
        <v/>
      </c>
      <c r="X355" s="78" t="e">
        <f>SUM($W$8:W355)</f>
        <v>#VALUE!</v>
      </c>
    </row>
    <row r="356" spans="7:27">
      <c r="G356" s="72" t="str">
        <f t="shared" si="71"/>
        <v/>
      </c>
      <c r="H356" s="73">
        <v>349</v>
      </c>
      <c r="I356" s="80" t="str">
        <f t="shared" si="77"/>
        <v/>
      </c>
      <c r="J356" s="81" t="str">
        <f t="shared" si="78"/>
        <v/>
      </c>
      <c r="K356" s="81" t="str">
        <f t="shared" si="79"/>
        <v/>
      </c>
      <c r="L356" s="81" t="str">
        <f t="shared" si="80"/>
        <v/>
      </c>
      <c r="M356" s="84"/>
      <c r="N356" s="82" t="str">
        <f t="shared" si="72"/>
        <v/>
      </c>
      <c r="O356" s="82" t="str">
        <f t="shared" si="73"/>
        <v/>
      </c>
      <c r="P356" s="82" t="str">
        <f t="shared" si="81"/>
        <v/>
      </c>
      <c r="Q356" s="78">
        <f>SUM(P$8:$P356)</f>
        <v>780000</v>
      </c>
      <c r="R356" s="82" t="str">
        <f t="shared" si="82"/>
        <v/>
      </c>
      <c r="S356" s="82" t="str">
        <f t="shared" si="83"/>
        <v/>
      </c>
      <c r="T356" s="82" t="str">
        <f t="shared" si="74"/>
        <v/>
      </c>
      <c r="U356" s="83" t="str">
        <f t="shared" si="84"/>
        <v/>
      </c>
      <c r="V356" s="82" t="str">
        <f t="shared" si="75"/>
        <v/>
      </c>
      <c r="W356" s="85" t="str">
        <f t="shared" si="85"/>
        <v/>
      </c>
      <c r="X356" s="78" t="e">
        <f>SUM($W$8:W356)</f>
        <v>#VALUE!</v>
      </c>
      <c r="Y356" s="5"/>
      <c r="Z356" s="5"/>
      <c r="AA356" s="5"/>
    </row>
    <row r="357" spans="7:27">
      <c r="G357" s="72" t="str">
        <f t="shared" si="71"/>
        <v/>
      </c>
      <c r="H357" s="73">
        <v>350</v>
      </c>
      <c r="I357" s="80" t="str">
        <f t="shared" si="77"/>
        <v/>
      </c>
      <c r="J357" s="81" t="str">
        <f t="shared" si="78"/>
        <v/>
      </c>
      <c r="K357" s="81" t="str">
        <f t="shared" si="79"/>
        <v/>
      </c>
      <c r="L357" s="81" t="str">
        <f t="shared" si="80"/>
        <v/>
      </c>
      <c r="M357" s="84"/>
      <c r="N357" s="82" t="str">
        <f t="shared" si="72"/>
        <v/>
      </c>
      <c r="O357" s="82" t="str">
        <f t="shared" si="73"/>
        <v/>
      </c>
      <c r="P357" s="82" t="str">
        <f t="shared" si="81"/>
        <v/>
      </c>
      <c r="Q357" s="78">
        <f>SUM(P$8:$P357)</f>
        <v>780000</v>
      </c>
      <c r="R357" s="82" t="str">
        <f t="shared" si="82"/>
        <v/>
      </c>
      <c r="S357" s="82" t="str">
        <f t="shared" si="83"/>
        <v/>
      </c>
      <c r="T357" s="82" t="str">
        <f t="shared" si="74"/>
        <v/>
      </c>
      <c r="U357" s="83" t="str">
        <f t="shared" si="84"/>
        <v/>
      </c>
      <c r="V357" s="82" t="str">
        <f t="shared" si="75"/>
        <v/>
      </c>
      <c r="W357" s="85" t="str">
        <f t="shared" si="85"/>
        <v/>
      </c>
      <c r="X357" s="78" t="e">
        <f>SUM($W$8:W357)</f>
        <v>#VALUE!</v>
      </c>
    </row>
    <row r="358" spans="7:27">
      <c r="G358" s="72" t="str">
        <f t="shared" si="71"/>
        <v/>
      </c>
      <c r="H358" s="73">
        <v>351</v>
      </c>
      <c r="I358" s="80" t="str">
        <f t="shared" si="77"/>
        <v/>
      </c>
      <c r="J358" s="81" t="str">
        <f t="shared" si="78"/>
        <v/>
      </c>
      <c r="K358" s="81" t="str">
        <f t="shared" si="79"/>
        <v/>
      </c>
      <c r="L358" s="81" t="str">
        <f t="shared" si="80"/>
        <v/>
      </c>
      <c r="M358" s="84"/>
      <c r="N358" s="82" t="str">
        <f t="shared" si="72"/>
        <v/>
      </c>
      <c r="O358" s="82" t="str">
        <f t="shared" si="73"/>
        <v/>
      </c>
      <c r="P358" s="82" t="str">
        <f t="shared" si="81"/>
        <v/>
      </c>
      <c r="Q358" s="78">
        <f>SUM(P$8:$P358)</f>
        <v>780000</v>
      </c>
      <c r="R358" s="82" t="str">
        <f t="shared" si="82"/>
        <v/>
      </c>
      <c r="S358" s="82" t="str">
        <f t="shared" si="83"/>
        <v/>
      </c>
      <c r="T358" s="82" t="str">
        <f t="shared" si="74"/>
        <v/>
      </c>
      <c r="U358" s="83" t="str">
        <f t="shared" si="84"/>
        <v/>
      </c>
      <c r="V358" s="82" t="str">
        <f t="shared" si="75"/>
        <v/>
      </c>
      <c r="W358" s="85" t="str">
        <f t="shared" si="85"/>
        <v/>
      </c>
      <c r="X358" s="78" t="e">
        <f>SUM($W$8:W358)</f>
        <v>#VALUE!</v>
      </c>
    </row>
    <row r="359" spans="7:27">
      <c r="G359" s="72" t="str">
        <f t="shared" si="71"/>
        <v/>
      </c>
      <c r="H359" s="73">
        <v>352</v>
      </c>
      <c r="I359" s="80" t="str">
        <f t="shared" si="77"/>
        <v/>
      </c>
      <c r="J359" s="81" t="str">
        <f t="shared" si="78"/>
        <v/>
      </c>
      <c r="K359" s="81" t="str">
        <f t="shared" si="79"/>
        <v/>
      </c>
      <c r="L359" s="81" t="str">
        <f t="shared" si="80"/>
        <v/>
      </c>
      <c r="M359" s="84"/>
      <c r="N359" s="82" t="str">
        <f t="shared" si="72"/>
        <v/>
      </c>
      <c r="O359" s="82" t="str">
        <f t="shared" si="73"/>
        <v/>
      </c>
      <c r="P359" s="82" t="str">
        <f t="shared" si="81"/>
        <v/>
      </c>
      <c r="Q359" s="78">
        <f>SUM(P$8:$P359)</f>
        <v>780000</v>
      </c>
      <c r="R359" s="82" t="str">
        <f t="shared" si="82"/>
        <v/>
      </c>
      <c r="S359" s="82" t="str">
        <f t="shared" si="83"/>
        <v/>
      </c>
      <c r="T359" s="82" t="str">
        <f t="shared" si="74"/>
        <v/>
      </c>
      <c r="U359" s="83" t="str">
        <f t="shared" si="84"/>
        <v/>
      </c>
      <c r="V359" s="82" t="str">
        <f t="shared" si="75"/>
        <v/>
      </c>
      <c r="W359" s="85" t="str">
        <f t="shared" si="85"/>
        <v/>
      </c>
      <c r="X359" s="78" t="e">
        <f>SUM($W$8:W359)</f>
        <v>#VALUE!</v>
      </c>
    </row>
    <row r="360" spans="7:27">
      <c r="G360" s="72" t="str">
        <f t="shared" si="71"/>
        <v/>
      </c>
      <c r="H360" s="73">
        <v>353</v>
      </c>
      <c r="I360" s="80" t="str">
        <f t="shared" si="77"/>
        <v/>
      </c>
      <c r="J360" s="81" t="str">
        <f t="shared" si="78"/>
        <v/>
      </c>
      <c r="K360" s="81" t="str">
        <f t="shared" si="79"/>
        <v/>
      </c>
      <c r="L360" s="81" t="str">
        <f t="shared" si="80"/>
        <v/>
      </c>
      <c r="M360" s="84"/>
      <c r="N360" s="82" t="str">
        <f t="shared" si="72"/>
        <v/>
      </c>
      <c r="O360" s="82" t="str">
        <f t="shared" si="73"/>
        <v/>
      </c>
      <c r="P360" s="82" t="str">
        <f t="shared" si="81"/>
        <v/>
      </c>
      <c r="Q360" s="78">
        <f>SUM(P$8:$P360)</f>
        <v>780000</v>
      </c>
      <c r="R360" s="82" t="str">
        <f t="shared" si="82"/>
        <v/>
      </c>
      <c r="S360" s="82" t="str">
        <f t="shared" si="83"/>
        <v/>
      </c>
      <c r="T360" s="82" t="str">
        <f t="shared" si="74"/>
        <v/>
      </c>
      <c r="U360" s="83" t="str">
        <f t="shared" si="84"/>
        <v/>
      </c>
      <c r="V360" s="82" t="str">
        <f t="shared" si="75"/>
        <v/>
      </c>
      <c r="W360" s="85" t="str">
        <f t="shared" si="85"/>
        <v/>
      </c>
      <c r="X360" s="78" t="e">
        <f>SUM($W$8:W360)</f>
        <v>#VALUE!</v>
      </c>
    </row>
    <row r="361" spans="7:27">
      <c r="G361" s="72" t="str">
        <f t="shared" si="71"/>
        <v/>
      </c>
      <c r="H361" s="73">
        <v>354</v>
      </c>
      <c r="I361" s="80" t="str">
        <f t="shared" si="77"/>
        <v/>
      </c>
      <c r="J361" s="81" t="str">
        <f t="shared" si="78"/>
        <v/>
      </c>
      <c r="K361" s="81" t="str">
        <f t="shared" si="79"/>
        <v/>
      </c>
      <c r="L361" s="81" t="str">
        <f t="shared" si="80"/>
        <v/>
      </c>
      <c r="M361" s="84"/>
      <c r="N361" s="82" t="str">
        <f t="shared" si="72"/>
        <v/>
      </c>
      <c r="O361" s="82" t="str">
        <f t="shared" si="73"/>
        <v/>
      </c>
      <c r="P361" s="82" t="str">
        <f t="shared" si="81"/>
        <v/>
      </c>
      <c r="Q361" s="78">
        <f>SUM(P$8:$P361)</f>
        <v>780000</v>
      </c>
      <c r="R361" s="82" t="str">
        <f t="shared" si="82"/>
        <v/>
      </c>
      <c r="S361" s="82" t="str">
        <f t="shared" si="83"/>
        <v/>
      </c>
      <c r="T361" s="82" t="str">
        <f t="shared" si="74"/>
        <v/>
      </c>
      <c r="U361" s="83" t="str">
        <f t="shared" si="84"/>
        <v/>
      </c>
      <c r="V361" s="82" t="str">
        <f t="shared" si="75"/>
        <v/>
      </c>
      <c r="W361" s="85" t="str">
        <f t="shared" si="85"/>
        <v/>
      </c>
      <c r="X361" s="78" t="e">
        <f>SUM($W$8:W361)</f>
        <v>#VALUE!</v>
      </c>
    </row>
    <row r="362" spans="7:27">
      <c r="G362" s="72" t="str">
        <f t="shared" si="71"/>
        <v/>
      </c>
      <c r="H362" s="73">
        <v>355</v>
      </c>
      <c r="I362" s="80" t="str">
        <f t="shared" si="77"/>
        <v/>
      </c>
      <c r="J362" s="81" t="str">
        <f t="shared" si="78"/>
        <v/>
      </c>
      <c r="K362" s="81" t="str">
        <f t="shared" si="79"/>
        <v/>
      </c>
      <c r="L362" s="81" t="str">
        <f t="shared" si="80"/>
        <v/>
      </c>
      <c r="M362" s="84"/>
      <c r="N362" s="82" t="str">
        <f t="shared" si="72"/>
        <v/>
      </c>
      <c r="O362" s="82" t="str">
        <f t="shared" si="73"/>
        <v/>
      </c>
      <c r="P362" s="82" t="str">
        <f t="shared" si="81"/>
        <v/>
      </c>
      <c r="Q362" s="78">
        <f>SUM(P$8:$P362)</f>
        <v>780000</v>
      </c>
      <c r="R362" s="82" t="str">
        <f t="shared" si="82"/>
        <v/>
      </c>
      <c r="S362" s="82" t="str">
        <f t="shared" si="83"/>
        <v/>
      </c>
      <c r="T362" s="82" t="str">
        <f t="shared" si="74"/>
        <v/>
      </c>
      <c r="U362" s="83" t="str">
        <f t="shared" si="84"/>
        <v/>
      </c>
      <c r="V362" s="82" t="str">
        <f t="shared" si="75"/>
        <v/>
      </c>
      <c r="W362" s="85" t="str">
        <f t="shared" si="85"/>
        <v/>
      </c>
      <c r="X362" s="78" t="e">
        <f>SUM($W$8:W362)</f>
        <v>#VALUE!</v>
      </c>
    </row>
    <row r="363" spans="7:27">
      <c r="G363" s="72" t="str">
        <f t="shared" si="71"/>
        <v/>
      </c>
      <c r="H363" s="73">
        <v>356</v>
      </c>
      <c r="I363" s="80" t="str">
        <f t="shared" si="77"/>
        <v/>
      </c>
      <c r="J363" s="81" t="str">
        <f t="shared" si="78"/>
        <v/>
      </c>
      <c r="K363" s="81" t="str">
        <f t="shared" si="79"/>
        <v/>
      </c>
      <c r="L363" s="81" t="str">
        <f t="shared" si="80"/>
        <v/>
      </c>
      <c r="M363" s="84"/>
      <c r="N363" s="82" t="str">
        <f t="shared" si="72"/>
        <v/>
      </c>
      <c r="O363" s="82" t="str">
        <f t="shared" si="73"/>
        <v/>
      </c>
      <c r="P363" s="82" t="str">
        <f t="shared" si="81"/>
        <v/>
      </c>
      <c r="Q363" s="78">
        <f>SUM(P$8:$P363)</f>
        <v>780000</v>
      </c>
      <c r="R363" s="82" t="str">
        <f t="shared" si="82"/>
        <v/>
      </c>
      <c r="S363" s="82" t="str">
        <f t="shared" si="83"/>
        <v/>
      </c>
      <c r="T363" s="82" t="str">
        <f t="shared" si="74"/>
        <v/>
      </c>
      <c r="U363" s="83" t="str">
        <f t="shared" si="84"/>
        <v/>
      </c>
      <c r="V363" s="82" t="str">
        <f t="shared" si="75"/>
        <v/>
      </c>
      <c r="W363" s="85" t="str">
        <f t="shared" si="85"/>
        <v/>
      </c>
      <c r="X363" s="78" t="e">
        <f>SUM($W$8:W363)</f>
        <v>#VALUE!</v>
      </c>
    </row>
    <row r="364" spans="7:27">
      <c r="G364" s="72" t="str">
        <f t="shared" si="71"/>
        <v/>
      </c>
      <c r="H364" s="73">
        <v>357</v>
      </c>
      <c r="I364" s="80" t="str">
        <f t="shared" si="77"/>
        <v/>
      </c>
      <c r="J364" s="81" t="str">
        <f t="shared" si="78"/>
        <v/>
      </c>
      <c r="K364" s="81" t="str">
        <f t="shared" si="79"/>
        <v/>
      </c>
      <c r="L364" s="81" t="str">
        <f t="shared" si="80"/>
        <v/>
      </c>
      <c r="M364" s="84"/>
      <c r="N364" s="82" t="str">
        <f t="shared" si="72"/>
        <v/>
      </c>
      <c r="O364" s="82" t="str">
        <f t="shared" si="73"/>
        <v/>
      </c>
      <c r="P364" s="82" t="str">
        <f t="shared" si="81"/>
        <v/>
      </c>
      <c r="Q364" s="78">
        <f>SUM(P$8:$P364)</f>
        <v>780000</v>
      </c>
      <c r="R364" s="82" t="str">
        <f t="shared" si="82"/>
        <v/>
      </c>
      <c r="S364" s="82" t="str">
        <f t="shared" si="83"/>
        <v/>
      </c>
      <c r="T364" s="82" t="str">
        <f t="shared" si="74"/>
        <v/>
      </c>
      <c r="U364" s="83" t="str">
        <f t="shared" si="84"/>
        <v/>
      </c>
      <c r="V364" s="82" t="str">
        <f t="shared" si="75"/>
        <v/>
      </c>
      <c r="W364" s="85" t="str">
        <f t="shared" si="85"/>
        <v/>
      </c>
      <c r="X364" s="78" t="e">
        <f>SUM($W$8:W364)</f>
        <v>#VALUE!</v>
      </c>
    </row>
    <row r="365" spans="7:27">
      <c r="G365" s="72" t="str">
        <f t="shared" si="71"/>
        <v/>
      </c>
      <c r="H365" s="73">
        <v>358</v>
      </c>
      <c r="I365" s="80" t="str">
        <f t="shared" si="77"/>
        <v/>
      </c>
      <c r="J365" s="81" t="str">
        <f t="shared" si="78"/>
        <v/>
      </c>
      <c r="K365" s="81" t="str">
        <f t="shared" si="79"/>
        <v/>
      </c>
      <c r="L365" s="81" t="str">
        <f t="shared" si="80"/>
        <v/>
      </c>
      <c r="M365" s="84"/>
      <c r="N365" s="82" t="str">
        <f t="shared" si="72"/>
        <v/>
      </c>
      <c r="O365" s="82" t="str">
        <f t="shared" si="73"/>
        <v/>
      </c>
      <c r="P365" s="82" t="str">
        <f t="shared" si="81"/>
        <v/>
      </c>
      <c r="Q365" s="78">
        <f>SUM(P$8:$P365)</f>
        <v>780000</v>
      </c>
      <c r="R365" s="82" t="str">
        <f t="shared" si="82"/>
        <v/>
      </c>
      <c r="S365" s="82" t="str">
        <f t="shared" si="83"/>
        <v/>
      </c>
      <c r="T365" s="82" t="str">
        <f t="shared" si="74"/>
        <v/>
      </c>
      <c r="U365" s="83" t="str">
        <f t="shared" si="84"/>
        <v/>
      </c>
      <c r="V365" s="82" t="str">
        <f t="shared" si="75"/>
        <v/>
      </c>
      <c r="W365" s="85" t="str">
        <f t="shared" si="85"/>
        <v/>
      </c>
      <c r="X365" s="78" t="e">
        <f>SUM($W$8:W365)</f>
        <v>#VALUE!</v>
      </c>
    </row>
    <row r="366" spans="7:27">
      <c r="G366" s="72" t="str">
        <f t="shared" si="71"/>
        <v/>
      </c>
      <c r="H366" s="73">
        <v>359</v>
      </c>
      <c r="I366" s="80" t="str">
        <f t="shared" si="77"/>
        <v/>
      </c>
      <c r="J366" s="81" t="str">
        <f t="shared" si="78"/>
        <v/>
      </c>
      <c r="K366" s="81" t="str">
        <f t="shared" si="79"/>
        <v/>
      </c>
      <c r="L366" s="81" t="str">
        <f t="shared" si="80"/>
        <v/>
      </c>
      <c r="M366" s="84"/>
      <c r="N366" s="82" t="str">
        <f t="shared" si="72"/>
        <v/>
      </c>
      <c r="O366" s="82" t="str">
        <f t="shared" si="73"/>
        <v/>
      </c>
      <c r="P366" s="82" t="str">
        <f t="shared" si="81"/>
        <v/>
      </c>
      <c r="Q366" s="78">
        <f>SUM(P$8:$P366)</f>
        <v>780000</v>
      </c>
      <c r="R366" s="82" t="str">
        <f t="shared" si="82"/>
        <v/>
      </c>
      <c r="S366" s="82" t="str">
        <f t="shared" si="83"/>
        <v/>
      </c>
      <c r="T366" s="82" t="str">
        <f t="shared" si="74"/>
        <v/>
      </c>
      <c r="U366" s="83" t="str">
        <f t="shared" si="84"/>
        <v/>
      </c>
      <c r="V366" s="82" t="str">
        <f t="shared" si="75"/>
        <v/>
      </c>
      <c r="W366" s="85" t="str">
        <f t="shared" si="85"/>
        <v/>
      </c>
      <c r="X366" s="78" t="e">
        <f>SUM($W$8:W366)</f>
        <v>#VALUE!</v>
      </c>
    </row>
    <row r="367" spans="7:27">
      <c r="G367" s="72" t="str">
        <f t="shared" si="71"/>
        <v/>
      </c>
      <c r="H367" s="73">
        <v>360</v>
      </c>
      <c r="I367" s="80" t="str">
        <f t="shared" si="77"/>
        <v/>
      </c>
      <c r="J367" s="81" t="str">
        <f t="shared" si="78"/>
        <v/>
      </c>
      <c r="K367" s="81" t="str">
        <f t="shared" si="79"/>
        <v/>
      </c>
      <c r="L367" s="81" t="str">
        <f t="shared" si="80"/>
        <v/>
      </c>
      <c r="M367" s="84"/>
      <c r="N367" s="82" t="str">
        <f t="shared" si="72"/>
        <v/>
      </c>
      <c r="O367" s="82" t="str">
        <f t="shared" si="73"/>
        <v/>
      </c>
      <c r="P367" s="82" t="str">
        <f t="shared" si="81"/>
        <v/>
      </c>
      <c r="Q367" s="78">
        <f>SUM(P$8:$P367)</f>
        <v>780000</v>
      </c>
      <c r="R367" s="82" t="str">
        <f t="shared" si="82"/>
        <v/>
      </c>
      <c r="S367" s="82" t="str">
        <f t="shared" si="83"/>
        <v/>
      </c>
      <c r="T367" s="82" t="str">
        <f t="shared" si="74"/>
        <v/>
      </c>
      <c r="U367" s="83" t="str">
        <f t="shared" si="84"/>
        <v/>
      </c>
      <c r="V367" s="82" t="str">
        <f t="shared" si="75"/>
        <v/>
      </c>
      <c r="W367" s="85" t="str">
        <f t="shared" si="85"/>
        <v/>
      </c>
      <c r="X367" s="78" t="e">
        <f>SUM($W$8:W367)</f>
        <v>#VALUE!</v>
      </c>
    </row>
    <row r="368" spans="7:27">
      <c r="G368" s="72"/>
      <c r="H368" s="73"/>
      <c r="I368" s="49"/>
      <c r="J368" s="49"/>
      <c r="K368" s="49"/>
      <c r="L368" s="49"/>
      <c r="M368" s="49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6"/>
    </row>
    <row r="369" spans="7:24">
      <c r="G369" s="52"/>
      <c r="H369" s="52"/>
      <c r="I369" s="49"/>
      <c r="J369" s="49"/>
      <c r="K369" s="49"/>
      <c r="L369" s="49"/>
      <c r="M369" s="49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6"/>
    </row>
    <row r="388" spans="8:8">
      <c r="H388" s="37"/>
    </row>
  </sheetData>
  <sheetProtection algorithmName="SHA-512" hashValue="3oLrXxbdtl6ZKyye7tCT/OwsoPsoV9AtB6col/iIPv5gywoQevMRrjiwHWmQok45Q9a/IbU+p/5jaH3j1JOi/Q==" saltValue="g8PyJg7eLVc8GoRm7wWUOg==" spinCount="100000" sheet="1" objects="1" scenarios="1"/>
  <mergeCells count="2">
    <mergeCell ref="C1:C2"/>
    <mergeCell ref="D1:E2"/>
  </mergeCells>
  <conditionalFormatting sqref="J4:L5">
    <cfRule type="expression" dxfId="3" priority="4">
      <formula>$K$4=$L$4</formula>
    </cfRule>
  </conditionalFormatting>
  <conditionalFormatting sqref="N4:W4">
    <cfRule type="expression" dxfId="2" priority="3">
      <formula>$K$4=$L$4</formula>
    </cfRule>
  </conditionalFormatting>
  <conditionalFormatting sqref="H9:H368">
    <cfRule type="expression" dxfId="1" priority="6">
      <formula>H9&gt;($D$21*$D$11)</formula>
    </cfRule>
  </conditionalFormatting>
  <conditionalFormatting sqref="X4">
    <cfRule type="expression" dxfId="0" priority="1">
      <formula>$K$4=$L$4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Finanzierungsrechner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Henrik Michaely</dc:creator>
  <cp:lastModifiedBy>Inga Godhusen</cp:lastModifiedBy>
  <dcterms:created xsi:type="dcterms:W3CDTF">2022-01-16T12:42:08Z</dcterms:created>
  <dcterms:modified xsi:type="dcterms:W3CDTF">2022-05-02T15:11:05Z</dcterms:modified>
</cp:coreProperties>
</file>